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xl/comments2.xml" ContentType="application/vnd.openxmlformats-officedocument.spreadsheetml.comments+xml"/>
  <Override PartName="/xl/drawings/drawing3.xml" ContentType="application/vnd.openxmlformats-officedocument.drawing+xml"/>
  <Override PartName="/xl/comments3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931"/>
  <workbookPr/>
  <mc:AlternateContent xmlns:mc="http://schemas.openxmlformats.org/markup-compatibility/2006">
    <mc:Choice Requires="x15">
      <x15ac:absPath xmlns:x15ac="http://schemas.microsoft.com/office/spreadsheetml/2010/11/ac" url="C:\Users\81220024\Desktop\R3 データ引越\岩中　教務\教務②（校務・前任者より）\02行事予定表\令和～\令和四年\"/>
    </mc:Choice>
  </mc:AlternateContent>
  <xr:revisionPtr revIDLastSave="0" documentId="13_ncr:1_{8F85D508-6A48-4680-B840-DC72B63A7BED}" xr6:coauthVersionLast="47" xr6:coauthVersionMax="47" xr10:uidLastSave="{00000000-0000-0000-0000-000000000000}"/>
  <bookViews>
    <workbookView xWindow="-120" yWindow="-120" windowWidth="20730" windowHeight="11160" tabRatio="599" activeTab="1" xr2:uid="{00000000-000D-0000-FFFF-FFFF00000000}"/>
  </bookViews>
  <sheets>
    <sheet name="保護者用R4" sheetId="20" r:id="rId1"/>
    <sheet name="1学期行事" sheetId="1" r:id="rId2"/>
    <sheet name="給食回数" sheetId="17" r:id="rId3"/>
    <sheet name="Sheet1" sheetId="18" r:id="rId4"/>
    <sheet name="保護者用" sheetId="19" r:id="rId5"/>
  </sheets>
  <definedNames>
    <definedName name="_xlnm.Print_Area" localSheetId="1">'1学期行事'!$A$1:$CH$42</definedName>
    <definedName name="_xlnm.Print_Area" localSheetId="2">給食回数!$A$1:$O$30</definedName>
    <definedName name="_xlnm.Print_Area" localSheetId="4">保護者用!$A$1:$CH$33</definedName>
    <definedName name="_xlnm.Print_Area" localSheetId="0">保護者用R4!$A$1:$CH$42</definedName>
  </definedNames>
  <calcPr calcId="191029" iterateDelta="0" calcOnSave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E54" i="20" l="1"/>
  <c r="BX54" i="20"/>
  <c r="BQ54" i="20"/>
  <c r="BJ54" i="20"/>
  <c r="BC54" i="20"/>
  <c r="AV54" i="20"/>
  <c r="AN54" i="20"/>
  <c r="AG54" i="20"/>
  <c r="Z54" i="20"/>
  <c r="S54" i="20"/>
  <c r="L54" i="20"/>
  <c r="E54" i="20"/>
  <c r="CE53" i="20"/>
  <c r="BX53" i="20"/>
  <c r="BQ53" i="20"/>
  <c r="BJ53" i="20"/>
  <c r="BC53" i="20"/>
  <c r="AV53" i="20"/>
  <c r="AN53" i="20"/>
  <c r="AG53" i="20"/>
  <c r="Z53" i="20"/>
  <c r="S53" i="20"/>
  <c r="L53" i="20"/>
  <c r="D53" i="20"/>
  <c r="CG52" i="20"/>
  <c r="BZ52" i="20"/>
  <c r="BS52" i="20"/>
  <c r="BL52" i="20"/>
  <c r="BE52" i="20"/>
  <c r="AX52" i="20"/>
  <c r="AP52" i="20"/>
  <c r="AI52" i="20"/>
  <c r="AB52" i="20"/>
  <c r="U52" i="20"/>
  <c r="N52" i="20"/>
  <c r="G52" i="20"/>
  <c r="AD51" i="20"/>
  <c r="AI50" i="20"/>
  <c r="BS49" i="20"/>
  <c r="U49" i="20"/>
  <c r="O41" i="20" s="1"/>
  <c r="CG47" i="20"/>
  <c r="CG50" i="20" s="1"/>
  <c r="BZ47" i="20"/>
  <c r="BS47" i="20"/>
  <c r="BL47" i="20"/>
  <c r="BE47" i="20"/>
  <c r="AX47" i="20"/>
  <c r="AP47" i="20"/>
  <c r="AI47" i="20"/>
  <c r="AB47" i="20"/>
  <c r="U47" i="20"/>
  <c r="N47" i="20"/>
  <c r="G47" i="20"/>
  <c r="CG46" i="20"/>
  <c r="BZ46" i="20"/>
  <c r="BS46" i="20"/>
  <c r="BL46" i="20"/>
  <c r="BE46" i="20"/>
  <c r="AX46" i="20"/>
  <c r="AP46" i="20"/>
  <c r="AI46" i="20"/>
  <c r="AB46" i="20"/>
  <c r="U46" i="20"/>
  <c r="N46" i="20"/>
  <c r="G46" i="20"/>
  <c r="CG45" i="20"/>
  <c r="BZ45" i="20"/>
  <c r="BS45" i="20"/>
  <c r="BL45" i="20"/>
  <c r="BE45" i="20"/>
  <c r="AX45" i="20"/>
  <c r="AP45" i="20"/>
  <c r="AI45" i="20"/>
  <c r="AB45" i="20"/>
  <c r="U45" i="20"/>
  <c r="N45" i="20"/>
  <c r="G45" i="20"/>
  <c r="CG44" i="20"/>
  <c r="CG49" i="20" s="1"/>
  <c r="BZ44" i="20"/>
  <c r="BZ49" i="20" s="1"/>
  <c r="BS44" i="20"/>
  <c r="BS48" i="20" s="1"/>
  <c r="BL44" i="20"/>
  <c r="BL48" i="20" s="1"/>
  <c r="BE44" i="20"/>
  <c r="BE48" i="20" s="1"/>
  <c r="AX44" i="20"/>
  <c r="AX50" i="20" s="1"/>
  <c r="AP44" i="20"/>
  <c r="AP50" i="20" s="1"/>
  <c r="AI44" i="20"/>
  <c r="AI49" i="20" s="1"/>
  <c r="AC41" i="20" s="1"/>
  <c r="AB44" i="20"/>
  <c r="AB49" i="20" s="1"/>
  <c r="U44" i="20"/>
  <c r="U50" i="20" s="1"/>
  <c r="N44" i="20"/>
  <c r="N48" i="20" s="1"/>
  <c r="G44" i="20"/>
  <c r="G48" i="20" s="1"/>
  <c r="BF41" i="20"/>
  <c r="BT39" i="20"/>
  <c r="BF39" i="20"/>
  <c r="AY39" i="20"/>
  <c r="AJ39" i="20"/>
  <c r="O39" i="20"/>
  <c r="D39" i="20"/>
  <c r="CA38" i="20"/>
  <c r="CA39" i="20" s="1"/>
  <c r="BT38" i="20"/>
  <c r="BO38" i="20"/>
  <c r="BO39" i="20" s="1"/>
  <c r="BF38" i="20"/>
  <c r="AY38" i="20"/>
  <c r="AT38" i="20"/>
  <c r="AT39" i="20" s="1"/>
  <c r="AJ38" i="20"/>
  <c r="AC38" i="20"/>
  <c r="AC42" i="20" s="1"/>
  <c r="AR42" i="20" s="1"/>
  <c r="X38" i="20"/>
  <c r="X51" i="20" s="1"/>
  <c r="Y51" i="20" s="1"/>
  <c r="O38" i="20"/>
  <c r="H38" i="20"/>
  <c r="H39" i="20" s="1"/>
  <c r="D38" i="20"/>
  <c r="BO49" i="20" s="1"/>
  <c r="BT37" i="20"/>
  <c r="BF37" i="20"/>
  <c r="AY37" i="20"/>
  <c r="AJ37" i="20"/>
  <c r="O37" i="20"/>
  <c r="D37" i="20"/>
  <c r="CA36" i="20"/>
  <c r="CA37" i="20" s="1"/>
  <c r="BT36" i="20"/>
  <c r="BO36" i="20"/>
  <c r="BO37" i="20" s="1"/>
  <c r="BF36" i="20"/>
  <c r="AY36" i="20"/>
  <c r="AT36" i="20"/>
  <c r="AT37" i="20" s="1"/>
  <c r="AJ36" i="20"/>
  <c r="AC36" i="20"/>
  <c r="AC37" i="20" s="1"/>
  <c r="X36" i="20"/>
  <c r="X37" i="20" s="1"/>
  <c r="O36" i="20"/>
  <c r="H36" i="20"/>
  <c r="H37" i="20" s="1"/>
  <c r="D36" i="20"/>
  <c r="BT35" i="20"/>
  <c r="BF35" i="20"/>
  <c r="AY35" i="20"/>
  <c r="AJ35" i="20"/>
  <c r="O35" i="20"/>
  <c r="D35" i="20"/>
  <c r="CA34" i="20"/>
  <c r="CA40" i="20" s="1"/>
  <c r="BT34" i="20"/>
  <c r="BT40" i="20" s="1"/>
  <c r="BO34" i="20"/>
  <c r="BO35" i="20" s="1"/>
  <c r="BF34" i="20"/>
  <c r="BF40" i="20" s="1"/>
  <c r="AY34" i="20"/>
  <c r="AY40" i="20" s="1"/>
  <c r="AT34" i="20"/>
  <c r="AT35" i="20" s="1"/>
  <c r="AJ34" i="20"/>
  <c r="AJ40" i="20" s="1"/>
  <c r="AC34" i="20"/>
  <c r="AC40" i="20" s="1"/>
  <c r="X34" i="20"/>
  <c r="X40" i="20" s="1"/>
  <c r="O34" i="20"/>
  <c r="O40" i="20" s="1"/>
  <c r="H34" i="20"/>
  <c r="H35" i="20" s="1"/>
  <c r="D34" i="20"/>
  <c r="D40" i="20" s="1"/>
  <c r="G52" i="1"/>
  <c r="CH53" i="20" l="1"/>
  <c r="CH54" i="20"/>
  <c r="AQ54" i="20"/>
  <c r="AQ53" i="20"/>
  <c r="V53" i="20"/>
  <c r="V54" i="20"/>
  <c r="AV40" i="20"/>
  <c r="X35" i="20"/>
  <c r="CA35" i="20"/>
  <c r="X39" i="20"/>
  <c r="X41" i="20"/>
  <c r="U48" i="20"/>
  <c r="CJ48" i="20" s="1"/>
  <c r="BZ48" i="20"/>
  <c r="AP49" i="20"/>
  <c r="AJ41" i="20" s="1"/>
  <c r="BE50" i="20"/>
  <c r="AB48" i="20"/>
  <c r="CG48" i="20"/>
  <c r="CA41" i="20" s="1"/>
  <c r="AX49" i="20"/>
  <c r="G50" i="20"/>
  <c r="BL50" i="20"/>
  <c r="AC35" i="20"/>
  <c r="AC39" i="20"/>
  <c r="H40" i="20"/>
  <c r="BO40" i="20"/>
  <c r="AI48" i="20"/>
  <c r="BE49" i="20"/>
  <c r="AY41" i="20" s="1"/>
  <c r="N50" i="20"/>
  <c r="BO50" i="20"/>
  <c r="BO51" i="20"/>
  <c r="BO52" i="20" s="1"/>
  <c r="A42" i="20"/>
  <c r="V42" i="20" s="1"/>
  <c r="AP48" i="20"/>
  <c r="G49" i="20"/>
  <c r="BL49" i="20"/>
  <c r="BS50" i="20"/>
  <c r="BO41" i="20" s="1"/>
  <c r="AX48" i="20"/>
  <c r="AV41" i="20" s="1"/>
  <c r="N49" i="20"/>
  <c r="H41" i="20" s="1"/>
  <c r="AB50" i="20"/>
  <c r="BZ50" i="20"/>
  <c r="CE54" i="19"/>
  <c r="BX54" i="19"/>
  <c r="BQ54" i="19"/>
  <c r="BJ54" i="19"/>
  <c r="BC54" i="19"/>
  <c r="AV54" i="19"/>
  <c r="AN54" i="19"/>
  <c r="AG54" i="19"/>
  <c r="Z54" i="19"/>
  <c r="S54" i="19"/>
  <c r="L54" i="19"/>
  <c r="E54" i="19"/>
  <c r="CE53" i="19"/>
  <c r="BX53" i="19"/>
  <c r="BQ53" i="19"/>
  <c r="BJ53" i="19"/>
  <c r="BC53" i="19"/>
  <c r="AV53" i="19"/>
  <c r="AN53" i="19"/>
  <c r="AG53" i="19"/>
  <c r="Z53" i="19"/>
  <c r="S53" i="19"/>
  <c r="L53" i="19"/>
  <c r="D53" i="19"/>
  <c r="CG52" i="19"/>
  <c r="BZ52" i="19"/>
  <c r="BS52" i="19"/>
  <c r="BL52" i="19"/>
  <c r="BE52" i="19"/>
  <c r="AX52" i="19"/>
  <c r="AP52" i="19"/>
  <c r="AI52" i="19"/>
  <c r="AB52" i="19"/>
  <c r="U52" i="19"/>
  <c r="N52" i="19"/>
  <c r="G52" i="19"/>
  <c r="AD51" i="19"/>
  <c r="CG47" i="19"/>
  <c r="BZ47" i="19"/>
  <c r="BS47" i="19"/>
  <c r="BL47" i="19"/>
  <c r="BE47" i="19"/>
  <c r="AX47" i="19"/>
  <c r="AP47" i="19"/>
  <c r="AI47" i="19"/>
  <c r="AB47" i="19"/>
  <c r="U47" i="19"/>
  <c r="N47" i="19"/>
  <c r="G47" i="19"/>
  <c r="CG46" i="19"/>
  <c r="BZ46" i="19"/>
  <c r="BS46" i="19"/>
  <c r="BL46" i="19"/>
  <c r="BE46" i="19"/>
  <c r="AX46" i="19"/>
  <c r="AP46" i="19"/>
  <c r="AI46" i="19"/>
  <c r="AB46" i="19"/>
  <c r="U46" i="19"/>
  <c r="N46" i="19"/>
  <c r="G46" i="19"/>
  <c r="CG45" i="19"/>
  <c r="BZ45" i="19"/>
  <c r="BS45" i="19"/>
  <c r="BL45" i="19"/>
  <c r="BE45" i="19"/>
  <c r="AX45" i="19"/>
  <c r="AP45" i="19"/>
  <c r="AI45" i="19"/>
  <c r="AB45" i="19"/>
  <c r="U45" i="19"/>
  <c r="N45" i="19"/>
  <c r="G45" i="19"/>
  <c r="CG44" i="19"/>
  <c r="BZ44" i="19"/>
  <c r="BZ50" i="19" s="1"/>
  <c r="BS44" i="19"/>
  <c r="BS50" i="19" s="1"/>
  <c r="BL44" i="19"/>
  <c r="BL49" i="19" s="1"/>
  <c r="BE44" i="19"/>
  <c r="AX44" i="19"/>
  <c r="AX50" i="19" s="1"/>
  <c r="AP44" i="19"/>
  <c r="AI44" i="19"/>
  <c r="AI49" i="19" s="1"/>
  <c r="AC41" i="19" s="1"/>
  <c r="AB44" i="19"/>
  <c r="U44" i="19"/>
  <c r="U50" i="19" s="1"/>
  <c r="N44" i="19"/>
  <c r="N48" i="19" s="1"/>
  <c r="G44" i="19"/>
  <c r="G49" i="19" s="1"/>
  <c r="CA38" i="19"/>
  <c r="CA39" i="19" s="1"/>
  <c r="BT38" i="19"/>
  <c r="BT39" i="19" s="1"/>
  <c r="BO38" i="19"/>
  <c r="BO51" i="19" s="1"/>
  <c r="BF38" i="19"/>
  <c r="BF39" i="19" s="1"/>
  <c r="AY38" i="19"/>
  <c r="AY39" i="19" s="1"/>
  <c r="AT38" i="19"/>
  <c r="AT39" i="19" s="1"/>
  <c r="AJ38" i="19"/>
  <c r="AJ39" i="19" s="1"/>
  <c r="AC38" i="19"/>
  <c r="X38" i="19"/>
  <c r="X39" i="19" s="1"/>
  <c r="O38" i="19"/>
  <c r="O39" i="19" s="1"/>
  <c r="H38" i="19"/>
  <c r="H39" i="19" s="1"/>
  <c r="D38" i="19"/>
  <c r="CA36" i="19"/>
  <c r="CA37" i="19" s="1"/>
  <c r="BT36" i="19"/>
  <c r="BT37" i="19" s="1"/>
  <c r="BO36" i="19"/>
  <c r="BO37" i="19" s="1"/>
  <c r="BF36" i="19"/>
  <c r="BF37" i="19" s="1"/>
  <c r="AY36" i="19"/>
  <c r="AY37" i="19" s="1"/>
  <c r="AT36" i="19"/>
  <c r="AT37" i="19" s="1"/>
  <c r="AJ36" i="19"/>
  <c r="AJ37" i="19" s="1"/>
  <c r="AC36" i="19"/>
  <c r="AC37" i="19" s="1"/>
  <c r="X36" i="19"/>
  <c r="X37" i="19" s="1"/>
  <c r="O36" i="19"/>
  <c r="O37" i="19" s="1"/>
  <c r="H36" i="19"/>
  <c r="H37" i="19" s="1"/>
  <c r="D36" i="19"/>
  <c r="D37" i="19" s="1"/>
  <c r="CA34" i="19"/>
  <c r="BT34" i="19"/>
  <c r="BO34" i="19"/>
  <c r="BF34" i="19"/>
  <c r="AY34" i="19"/>
  <c r="AY40" i="19" s="1"/>
  <c r="AT34" i="19"/>
  <c r="AV40" i="19" s="1"/>
  <c r="AJ34" i="19"/>
  <c r="AJ40" i="19" s="1"/>
  <c r="AC34" i="19"/>
  <c r="X34" i="19"/>
  <c r="O34" i="19"/>
  <c r="H34" i="19"/>
  <c r="D34" i="19"/>
  <c r="BM42" i="20" l="1"/>
  <c r="BP51" i="20"/>
  <c r="BP52" i="20" s="1"/>
  <c r="BT41" i="20"/>
  <c r="CJ50" i="20"/>
  <c r="D41" i="20"/>
  <c r="CJ49" i="20"/>
  <c r="AB49" i="19"/>
  <c r="AC40" i="19"/>
  <c r="AX49" i="19"/>
  <c r="BO40" i="19"/>
  <c r="X40" i="19"/>
  <c r="CA40" i="19"/>
  <c r="BE48" i="19"/>
  <c r="BO50" i="19"/>
  <c r="U49" i="19"/>
  <c r="O41" i="19" s="1"/>
  <c r="BS49" i="19"/>
  <c r="BZ49" i="19"/>
  <c r="D40" i="19"/>
  <c r="BF40" i="19"/>
  <c r="A42" i="19"/>
  <c r="V42" i="19" s="1"/>
  <c r="G50" i="19"/>
  <c r="AI50" i="19"/>
  <c r="H40" i="19"/>
  <c r="AP48" i="19"/>
  <c r="O40" i="19"/>
  <c r="BT40" i="19"/>
  <c r="CG49" i="19"/>
  <c r="BL50" i="19"/>
  <c r="BF41" i="19"/>
  <c r="AQ53" i="19"/>
  <c r="AQ54" i="19"/>
  <c r="CH53" i="19"/>
  <c r="CH54" i="19"/>
  <c r="V54" i="19"/>
  <c r="V53" i="19"/>
  <c r="BP51" i="19"/>
  <c r="D41" i="19"/>
  <c r="D35" i="19"/>
  <c r="AC35" i="19"/>
  <c r="BF35" i="19"/>
  <c r="AB48" i="19"/>
  <c r="O35" i="19"/>
  <c r="BT35" i="19"/>
  <c r="AC42" i="19"/>
  <c r="AR42" i="19" s="1"/>
  <c r="X35" i="19"/>
  <c r="AY35" i="19"/>
  <c r="CA35" i="19"/>
  <c r="X41" i="19"/>
  <c r="U48" i="19"/>
  <c r="AX48" i="19"/>
  <c r="BZ48" i="19"/>
  <c r="BT41" i="19" s="1"/>
  <c r="N49" i="19"/>
  <c r="AP49" i="19"/>
  <c r="AJ41" i="19" s="1"/>
  <c r="BO49" i="19"/>
  <c r="AB50" i="19"/>
  <c r="BE50" i="19"/>
  <c r="D39" i="19"/>
  <c r="AC39" i="19"/>
  <c r="H35" i="19"/>
  <c r="AJ35" i="19"/>
  <c r="BO35" i="19"/>
  <c r="BO39" i="19"/>
  <c r="G48" i="19"/>
  <c r="AI48" i="19"/>
  <c r="BL48" i="19"/>
  <c r="BE49" i="19"/>
  <c r="N50" i="19"/>
  <c r="AP50" i="19"/>
  <c r="CG48" i="19"/>
  <c r="CG50" i="19"/>
  <c r="AT35" i="19"/>
  <c r="BS48" i="19"/>
  <c r="BO41" i="19" s="1"/>
  <c r="AY41" i="19" l="1"/>
  <c r="AV41" i="19"/>
  <c r="CJ49" i="19"/>
  <c r="CJ50" i="19"/>
  <c r="CA41" i="19"/>
  <c r="BP52" i="19"/>
  <c r="BO52" i="19"/>
  <c r="H41" i="19"/>
  <c r="CJ48" i="19"/>
  <c r="BM42" i="19" l="1"/>
  <c r="BT34" i="1"/>
  <c r="BT35" i="1" s="1"/>
  <c r="BT36" i="1"/>
  <c r="AT38" i="1" l="1"/>
  <c r="AT39" i="1" s="1"/>
  <c r="AT36" i="1" l="1"/>
  <c r="AT37" i="1" s="1"/>
  <c r="AT34" i="1"/>
  <c r="AY34" i="1"/>
  <c r="AY35" i="1" s="1"/>
  <c r="AY36" i="1"/>
  <c r="AY37" i="1" s="1"/>
  <c r="AY38" i="1"/>
  <c r="AY39" i="1" s="1"/>
  <c r="AV40" i="1" l="1"/>
  <c r="AT35" i="1"/>
  <c r="AY40" i="1"/>
  <c r="CG47" i="1"/>
  <c r="CG46" i="1"/>
  <c r="BZ47" i="1"/>
  <c r="BZ46" i="1"/>
  <c r="BS47" i="1"/>
  <c r="BS46" i="1"/>
  <c r="BL47" i="1"/>
  <c r="BL46" i="1"/>
  <c r="BE47" i="1"/>
  <c r="BE46" i="1"/>
  <c r="AX47" i="1"/>
  <c r="AX46" i="1"/>
  <c r="AP47" i="1"/>
  <c r="AP46" i="1"/>
  <c r="AI47" i="1"/>
  <c r="AI46" i="1"/>
  <c r="AB47" i="1"/>
  <c r="AB46" i="1"/>
  <c r="U47" i="1"/>
  <c r="U46" i="1"/>
  <c r="N47" i="1"/>
  <c r="N46" i="1"/>
  <c r="G47" i="1"/>
  <c r="G46" i="1"/>
  <c r="CG45" i="1"/>
  <c r="BZ45" i="1"/>
  <c r="BS45" i="1"/>
  <c r="BL45" i="1"/>
  <c r="BE45" i="1"/>
  <c r="AX45" i="1"/>
  <c r="AP45" i="1"/>
  <c r="AI45" i="1"/>
  <c r="AB45" i="1"/>
  <c r="U45" i="1"/>
  <c r="N45" i="1"/>
  <c r="G45" i="1"/>
  <c r="CG44" i="1"/>
  <c r="BZ44" i="1"/>
  <c r="BS44" i="1"/>
  <c r="BL44" i="1"/>
  <c r="AX44" i="1"/>
  <c r="AP44" i="1"/>
  <c r="AI44" i="1"/>
  <c r="AB44" i="1"/>
  <c r="U44" i="1"/>
  <c r="N44" i="1"/>
  <c r="G44" i="1"/>
  <c r="BE44" i="1"/>
  <c r="CG50" i="1" l="1"/>
  <c r="BL49" i="1"/>
  <c r="K18" i="17" s="1"/>
  <c r="AP49" i="1"/>
  <c r="H18" i="17" s="1"/>
  <c r="AX50" i="1"/>
  <c r="AI48" i="1"/>
  <c r="G9" i="17" s="1"/>
  <c r="G50" i="1"/>
  <c r="BS50" i="1"/>
  <c r="G48" i="1"/>
  <c r="C9" i="17" s="1"/>
  <c r="AI49" i="1"/>
  <c r="G18" i="17" s="1"/>
  <c r="AP50" i="1"/>
  <c r="BS48" i="1"/>
  <c r="L9" i="17" s="1"/>
  <c r="G49" i="1"/>
  <c r="C18" i="17" s="1"/>
  <c r="AI50" i="1"/>
  <c r="AX48" i="1"/>
  <c r="I9" i="17" s="1"/>
  <c r="BS49" i="1"/>
  <c r="L18" i="17" s="1"/>
  <c r="U50" i="1"/>
  <c r="AP48" i="1"/>
  <c r="H9" i="17" s="1"/>
  <c r="AX49" i="1"/>
  <c r="I18" i="17" s="1"/>
  <c r="N48" i="1"/>
  <c r="N49" i="1"/>
  <c r="D18" i="17" s="1"/>
  <c r="N50" i="1"/>
  <c r="BZ48" i="1"/>
  <c r="M9" i="17" s="1"/>
  <c r="BZ50" i="1"/>
  <c r="U49" i="1"/>
  <c r="E18" i="17" s="1"/>
  <c r="U48" i="1"/>
  <c r="E9" i="17" s="1"/>
  <c r="BZ49" i="1"/>
  <c r="M18" i="17" s="1"/>
  <c r="BL50" i="1"/>
  <c r="BL48" i="1"/>
  <c r="K9" i="17" s="1"/>
  <c r="BE49" i="1"/>
  <c r="J18" i="17" s="1"/>
  <c r="BE50" i="1"/>
  <c r="BE48" i="1"/>
  <c r="J9" i="17" s="1"/>
  <c r="AB50" i="1"/>
  <c r="AB48" i="1"/>
  <c r="F9" i="17" s="1"/>
  <c r="AB49" i="1"/>
  <c r="F18" i="17" s="1"/>
  <c r="CG48" i="1"/>
  <c r="N9" i="17" s="1"/>
  <c r="CG49" i="1"/>
  <c r="N18" i="17" s="1"/>
  <c r="BO34" i="1"/>
  <c r="BO36" i="1"/>
  <c r="BO37" i="1" s="1"/>
  <c r="BO38" i="1"/>
  <c r="BO39" i="1" s="1"/>
  <c r="X36" i="1"/>
  <c r="X38" i="1"/>
  <c r="D9" i="17" l="1"/>
  <c r="H41" i="1"/>
  <c r="N27" i="17"/>
  <c r="N26" i="17"/>
  <c r="M27" i="17"/>
  <c r="M26" i="17"/>
  <c r="L26" i="17"/>
  <c r="L27" i="17"/>
  <c r="K27" i="17"/>
  <c r="K26" i="17"/>
  <c r="J27" i="17"/>
  <c r="J26" i="17"/>
  <c r="I26" i="17"/>
  <c r="I27" i="17"/>
  <c r="H26" i="17"/>
  <c r="H27" i="17"/>
  <c r="G27" i="17"/>
  <c r="G26" i="17"/>
  <c r="F27" i="17"/>
  <c r="F26" i="17"/>
  <c r="E26" i="17"/>
  <c r="E27" i="17"/>
  <c r="D26" i="17"/>
  <c r="D27" i="17"/>
  <c r="O18" i="17"/>
  <c r="O9" i="17"/>
  <c r="C27" i="17"/>
  <c r="C26" i="17"/>
  <c r="X39" i="1"/>
  <c r="CA41" i="1"/>
  <c r="BT41" i="1"/>
  <c r="AY41" i="1"/>
  <c r="AV41" i="1"/>
  <c r="CJ49" i="1"/>
  <c r="CJ50" i="1"/>
  <c r="CJ48" i="1"/>
  <c r="BO40" i="1"/>
  <c r="BO35" i="1"/>
  <c r="X37" i="1"/>
  <c r="O27" i="17" l="1"/>
  <c r="O26" i="17"/>
  <c r="CA38" i="1"/>
  <c r="CA39" i="1" s="1"/>
  <c r="BT38" i="1"/>
  <c r="BT39" i="1" s="1"/>
  <c r="CA36" i="1"/>
  <c r="CA37" i="1" s="1"/>
  <c r="CA34" i="1"/>
  <c r="BF38" i="1"/>
  <c r="BF39" i="1" s="1"/>
  <c r="BF36" i="1"/>
  <c r="BF37" i="1" s="1"/>
  <c r="BF34" i="1"/>
  <c r="AJ38" i="1"/>
  <c r="AJ39" i="1" s="1"/>
  <c r="AJ36" i="1"/>
  <c r="AJ37" i="1" s="1"/>
  <c r="AJ34" i="1"/>
  <c r="AJ35" i="1" s="1"/>
  <c r="AC38" i="1"/>
  <c r="AC36" i="1"/>
  <c r="AC37" i="1" s="1"/>
  <c r="AC34" i="1"/>
  <c r="AC35" i="1" s="1"/>
  <c r="X51" i="19" l="1"/>
  <c r="Y51" i="19" s="1"/>
  <c r="BO51" i="1"/>
  <c r="BP51" i="1" s="1"/>
  <c r="AC39" i="1"/>
  <c r="AC42" i="1"/>
  <c r="AR42" i="1" s="1"/>
  <c r="BO50" i="1"/>
  <c r="BF40" i="1"/>
  <c r="CA40" i="1"/>
  <c r="CA35" i="1"/>
  <c r="BT40" i="1"/>
  <c r="BT37" i="1"/>
  <c r="BF35" i="1"/>
  <c r="AJ40" i="1"/>
  <c r="AC40" i="1"/>
  <c r="CE54" i="1"/>
  <c r="BX54" i="1"/>
  <c r="BQ54" i="1"/>
  <c r="CE53" i="1"/>
  <c r="BX53" i="1"/>
  <c r="BQ53" i="1"/>
  <c r="CG52" i="1"/>
  <c r="N29" i="17" s="1"/>
  <c r="BZ52" i="1"/>
  <c r="M29" i="17" s="1"/>
  <c r="BS52" i="1"/>
  <c r="L29" i="17" s="1"/>
  <c r="BJ54" i="1"/>
  <c r="BC54" i="1"/>
  <c r="AV54" i="1"/>
  <c r="AN54" i="1"/>
  <c r="AG54" i="1"/>
  <c r="BJ53" i="1"/>
  <c r="BC53" i="1"/>
  <c r="AV53" i="1"/>
  <c r="AN53" i="1"/>
  <c r="AG53" i="1"/>
  <c r="BL52" i="1"/>
  <c r="K29" i="17" s="1"/>
  <c r="BE52" i="1"/>
  <c r="J29" i="17" s="1"/>
  <c r="AX52" i="1"/>
  <c r="I29" i="17" s="1"/>
  <c r="AP52" i="1"/>
  <c r="H29" i="17" s="1"/>
  <c r="AI52" i="1"/>
  <c r="G29" i="17" s="1"/>
  <c r="I8" i="17"/>
  <c r="H8" i="17"/>
  <c r="AB52" i="1"/>
  <c r="F29" i="17" s="1"/>
  <c r="U52" i="1"/>
  <c r="E29" i="17" s="1"/>
  <c r="N52" i="1"/>
  <c r="D29" i="17" s="1"/>
  <c r="C29" i="17"/>
  <c r="Z54" i="1"/>
  <c r="Z53" i="1"/>
  <c r="X34" i="1"/>
  <c r="D34" i="1"/>
  <c r="D35" i="1" s="1"/>
  <c r="D36" i="1"/>
  <c r="D37" i="1" s="1"/>
  <c r="D38" i="1"/>
  <c r="H34" i="1"/>
  <c r="O34" i="1"/>
  <c r="O35" i="1" s="1"/>
  <c r="H36" i="1"/>
  <c r="H37" i="1" s="1"/>
  <c r="O36" i="1"/>
  <c r="O37" i="1" s="1"/>
  <c r="H38" i="1"/>
  <c r="O38" i="1"/>
  <c r="O39" i="1" s="1"/>
  <c r="C8" i="17"/>
  <c r="D53" i="1"/>
  <c r="L53" i="1"/>
  <c r="S53" i="1"/>
  <c r="E54" i="1"/>
  <c r="L54" i="1"/>
  <c r="S54" i="1"/>
  <c r="O29" i="17" l="1"/>
  <c r="AC41" i="1"/>
  <c r="G17" i="17"/>
  <c r="D17" i="17"/>
  <c r="F17" i="17"/>
  <c r="X41" i="1"/>
  <c r="X35" i="1"/>
  <c r="X40" i="1"/>
  <c r="A42" i="1"/>
  <c r="V42" i="1" s="1"/>
  <c r="K17" i="17"/>
  <c r="BF41" i="1"/>
  <c r="D39" i="1"/>
  <c r="H39" i="1"/>
  <c r="BO49" i="1"/>
  <c r="BO52" i="1" s="1"/>
  <c r="L8" i="17"/>
  <c r="M8" i="17"/>
  <c r="G8" i="17"/>
  <c r="L17" i="17"/>
  <c r="CH54" i="1"/>
  <c r="CH53" i="1"/>
  <c r="N17" i="17"/>
  <c r="AQ53" i="1"/>
  <c r="N8" i="17"/>
  <c r="AQ54" i="1"/>
  <c r="K8" i="17"/>
  <c r="J8" i="17"/>
  <c r="I17" i="17"/>
  <c r="AD51" i="1"/>
  <c r="H40" i="1"/>
  <c r="X51" i="1"/>
  <c r="Y51" i="1" s="1"/>
  <c r="O40" i="1"/>
  <c r="F8" i="17"/>
  <c r="D8" i="17"/>
  <c r="V53" i="1"/>
  <c r="V54" i="1"/>
  <c r="C17" i="17"/>
  <c r="H35" i="1"/>
  <c r="E17" i="17"/>
  <c r="E8" i="17"/>
  <c r="D40" i="1"/>
  <c r="M17" i="17" l="1"/>
  <c r="J17" i="17"/>
  <c r="AJ41" i="1"/>
  <c r="H17" i="17"/>
  <c r="O8" i="17"/>
  <c r="BO41" i="1"/>
  <c r="BP52" i="1"/>
  <c r="BM42" i="1" s="1"/>
  <c r="D41" i="1"/>
  <c r="O41" i="1"/>
  <c r="O17" i="17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nagasawa</author>
  </authors>
  <commentList>
    <comment ref="BB63" authorId="0" shapeId="0" xr:uid="{AE183976-B134-457A-A681-7BF242633027}">
      <text>
        <r>
          <rPr>
            <b/>
            <sz val="9"/>
            <color indexed="81"/>
            <rFont val="ＭＳ Ｐゴシック"/>
            <family val="3"/>
            <charset val="128"/>
          </rPr>
          <t>nagasawa: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nagasawa</author>
  </authors>
  <commentList>
    <comment ref="BB63" authorId="0" shapeId="0" xr:uid="{00000000-0006-0000-0000-000001000000}">
      <text>
        <r>
          <rPr>
            <b/>
            <sz val="9"/>
            <color indexed="81"/>
            <rFont val="ＭＳ Ｐゴシック"/>
            <family val="3"/>
            <charset val="128"/>
          </rPr>
          <t>nagasawa: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nagasawa</author>
  </authors>
  <commentList>
    <comment ref="BB63" authorId="0" shapeId="0" xr:uid="{00000000-0006-0000-0300-000001000000}">
      <text>
        <r>
          <rPr>
            <b/>
            <sz val="9"/>
            <color indexed="81"/>
            <rFont val="ＭＳ Ｐゴシック"/>
            <family val="3"/>
            <charset val="128"/>
          </rPr>
          <t>nagasawa: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<sst xmlns="http://schemas.openxmlformats.org/spreadsheetml/2006/main" count="4267" uniqueCount="783">
  <si>
    <t>木</t>
  </si>
  <si>
    <t>金</t>
  </si>
  <si>
    <t>土</t>
  </si>
  <si>
    <t>日</t>
  </si>
  <si>
    <t>月</t>
  </si>
  <si>
    <t>火</t>
  </si>
  <si>
    <t>水</t>
  </si>
  <si>
    <t>11月</t>
    <rPh sb="2" eb="3">
      <t>ガツ</t>
    </rPh>
    <phoneticPr fontId="1"/>
  </si>
  <si>
    <t>12月</t>
    <rPh sb="2" eb="3">
      <t>ガツ</t>
    </rPh>
    <phoneticPr fontId="1"/>
  </si>
  <si>
    <t>２月</t>
    <rPh sb="0" eb="2">
      <t>２ガツ</t>
    </rPh>
    <phoneticPr fontId="1"/>
  </si>
  <si>
    <t>３月</t>
    <rPh sb="0" eb="2">
      <t>３ガツ</t>
    </rPh>
    <phoneticPr fontId="1"/>
  </si>
  <si>
    <t>休業日</t>
    <rPh sb="0" eb="3">
      <t>キュウギョウビ</t>
    </rPh>
    <phoneticPr fontId="1"/>
  </si>
  <si>
    <t>授業日</t>
    <rPh sb="0" eb="2">
      <t>ジュギョウ</t>
    </rPh>
    <rPh sb="2" eb="3">
      <t>ビ</t>
    </rPh>
    <phoneticPr fontId="1"/>
  </si>
  <si>
    <t>合計</t>
    <rPh sb="0" eb="2">
      <t>ゴウケイ</t>
    </rPh>
    <phoneticPr fontId="1"/>
  </si>
  <si>
    <t>日・祝等</t>
    <rPh sb="0" eb="1">
      <t>ヒ</t>
    </rPh>
    <rPh sb="2" eb="3">
      <t>イワイ</t>
    </rPh>
    <rPh sb="3" eb="4">
      <t>トウ</t>
    </rPh>
    <phoneticPr fontId="1"/>
  </si>
  <si>
    <t>４月</t>
    <rPh sb="0" eb="2">
      <t>４ガツ</t>
    </rPh>
    <phoneticPr fontId="1"/>
  </si>
  <si>
    <t>５月</t>
    <rPh sb="0" eb="2">
      <t>５ガツ</t>
    </rPh>
    <phoneticPr fontId="1"/>
  </si>
  <si>
    <t>６月</t>
    <rPh sb="0" eb="2">
      <t>６ガツ</t>
    </rPh>
    <phoneticPr fontId="1"/>
  </si>
  <si>
    <t>９月</t>
    <rPh sb="0" eb="2">
      <t>９ガツ</t>
    </rPh>
    <phoneticPr fontId="1"/>
  </si>
  <si>
    <t>2年</t>
    <rPh sb="1" eb="2">
      <t>ネン</t>
    </rPh>
    <phoneticPr fontId="1"/>
  </si>
  <si>
    <t>3年</t>
    <rPh sb="1" eb="2">
      <t>ネン</t>
    </rPh>
    <phoneticPr fontId="1"/>
  </si>
  <si>
    <t>○</t>
    <phoneticPr fontId="1"/>
  </si>
  <si>
    <t>△</t>
    <phoneticPr fontId="1"/>
  </si>
  <si>
    <t>1学期</t>
    <rPh sb="1" eb="3">
      <t>ガッキ</t>
    </rPh>
    <phoneticPr fontId="1"/>
  </si>
  <si>
    <t>2学期</t>
    <rPh sb="1" eb="3">
      <t>ガッキ</t>
    </rPh>
    <phoneticPr fontId="1"/>
  </si>
  <si>
    <t>3学期</t>
    <rPh sb="1" eb="3">
      <t>ガッキ</t>
    </rPh>
    <phoneticPr fontId="1"/>
  </si>
  <si>
    <t>◎</t>
    <phoneticPr fontId="1"/>
  </si>
  <si>
    <t>給食</t>
    <rPh sb="0" eb="2">
      <t>キュウショク</t>
    </rPh>
    <phoneticPr fontId="1"/>
  </si>
  <si>
    <t>給食回数　1年</t>
    <rPh sb="0" eb="2">
      <t>キュウショク</t>
    </rPh>
    <rPh sb="2" eb="4">
      <t>カイスウ</t>
    </rPh>
    <rPh sb="6" eb="7">
      <t>ネン</t>
    </rPh>
    <phoneticPr fontId="1"/>
  </si>
  <si>
    <t>1，2年</t>
    <rPh sb="3" eb="4">
      <t>ネン</t>
    </rPh>
    <phoneticPr fontId="1"/>
  </si>
  <si>
    <t>全学年</t>
    <rPh sb="0" eb="1">
      <t>ゼン</t>
    </rPh>
    <rPh sb="1" eb="3">
      <t>ガクネン</t>
    </rPh>
    <phoneticPr fontId="1"/>
  </si>
  <si>
    <t>その他の行事</t>
    <rPh sb="2" eb="3">
      <t>タ</t>
    </rPh>
    <rPh sb="4" eb="6">
      <t>ギョウジ</t>
    </rPh>
    <phoneticPr fontId="1"/>
  </si>
  <si>
    <t>職員会議</t>
    <rPh sb="0" eb="2">
      <t>ショクイン</t>
    </rPh>
    <rPh sb="2" eb="4">
      <t>カイギ</t>
    </rPh>
    <phoneticPr fontId="1"/>
  </si>
  <si>
    <t>学年部会</t>
    <rPh sb="0" eb="2">
      <t>ガクネン</t>
    </rPh>
    <rPh sb="2" eb="4">
      <t>ブカイ</t>
    </rPh>
    <phoneticPr fontId="1"/>
  </si>
  <si>
    <t>4月</t>
    <rPh sb="1" eb="2">
      <t>ガツ</t>
    </rPh>
    <phoneticPr fontId="1"/>
  </si>
  <si>
    <t>5月</t>
  </si>
  <si>
    <t>6月</t>
  </si>
  <si>
    <t>7月</t>
  </si>
  <si>
    <t>8月</t>
  </si>
  <si>
    <t>9月</t>
  </si>
  <si>
    <t>10月</t>
  </si>
  <si>
    <t>11月</t>
  </si>
  <si>
    <t>12月</t>
  </si>
  <si>
    <t>1月</t>
  </si>
  <si>
    <t>2月</t>
  </si>
  <si>
    <t>3月</t>
  </si>
  <si>
    <t>１７５以下</t>
    <rPh sb="3" eb="5">
      <t>イカ</t>
    </rPh>
    <phoneticPr fontId="1"/>
  </si>
  <si>
    <t>に設定</t>
    <rPh sb="1" eb="3">
      <t>セッテイ</t>
    </rPh>
    <phoneticPr fontId="1"/>
  </si>
  <si>
    <t>実際</t>
    <rPh sb="0" eb="2">
      <t>ジッサイ</t>
    </rPh>
    <phoneticPr fontId="1"/>
  </si>
  <si>
    <t>教：市教務主任者会　研：市研究主任者会　保：学校保健会常任委員会　sc：スクールカウンセラー　ｓｗ：ソーシャルワーカー　部：部活中止日</t>
    <rPh sb="27" eb="29">
      <t>ジョウニン</t>
    </rPh>
    <rPh sb="29" eb="32">
      <t>イインカイ</t>
    </rPh>
    <rPh sb="60" eb="61">
      <t>ブ</t>
    </rPh>
    <rPh sb="62" eb="64">
      <t>ブカツ</t>
    </rPh>
    <rPh sb="64" eb="66">
      <t>チュウシ</t>
    </rPh>
    <rPh sb="66" eb="67">
      <t>ビ</t>
    </rPh>
    <phoneticPr fontId="1"/>
  </si>
  <si>
    <t>☆：校長会理事会等　★：校長会(管内以上）▽：管内教頭会関係　◆：市P連役員会　□：県中体連評議員・理事会　◇：市中体連理事・役員会　◎：市教研理事会</t>
    <rPh sb="2" eb="4">
      <t>コウチョウ</t>
    </rPh>
    <rPh sb="4" eb="5">
      <t>カイ</t>
    </rPh>
    <rPh sb="5" eb="8">
      <t>リジカイ</t>
    </rPh>
    <rPh sb="8" eb="9">
      <t>トウ</t>
    </rPh>
    <rPh sb="12" eb="14">
      <t>コウチョウ</t>
    </rPh>
    <rPh sb="14" eb="15">
      <t>カイ</t>
    </rPh>
    <rPh sb="16" eb="18">
      <t>カンナイ</t>
    </rPh>
    <rPh sb="18" eb="20">
      <t>イジョウ</t>
    </rPh>
    <rPh sb="23" eb="25">
      <t>カンナイ</t>
    </rPh>
    <rPh sb="25" eb="27">
      <t>キョウトウ</t>
    </rPh>
    <rPh sb="27" eb="28">
      <t>カイ</t>
    </rPh>
    <rPh sb="28" eb="30">
      <t>カンケイ</t>
    </rPh>
    <rPh sb="33" eb="34">
      <t>シ</t>
    </rPh>
    <rPh sb="35" eb="36">
      <t>レン</t>
    </rPh>
    <rPh sb="36" eb="39">
      <t>ヤクインカイ</t>
    </rPh>
    <rPh sb="42" eb="43">
      <t>ケン</t>
    </rPh>
    <rPh sb="43" eb="46">
      <t>チュウタイレン</t>
    </rPh>
    <rPh sb="46" eb="49">
      <t>ヒョウギイン</t>
    </rPh>
    <rPh sb="50" eb="53">
      <t>リジカイ</t>
    </rPh>
    <rPh sb="56" eb="57">
      <t>シ</t>
    </rPh>
    <rPh sb="57" eb="60">
      <t>チュウタイレン</t>
    </rPh>
    <rPh sb="60" eb="62">
      <t>リジ</t>
    </rPh>
    <rPh sb="63" eb="65">
      <t>ヤクイン</t>
    </rPh>
    <rPh sb="65" eb="66">
      <t>カイ</t>
    </rPh>
    <rPh sb="69" eb="70">
      <t>シ</t>
    </rPh>
    <rPh sb="70" eb="72">
      <t>キョウケン</t>
    </rPh>
    <rPh sb="72" eb="75">
      <t>リジカイ</t>
    </rPh>
    <phoneticPr fontId="1"/>
  </si>
  <si>
    <t>全体</t>
    <rPh sb="0" eb="2">
      <t>ゼンタイ</t>
    </rPh>
    <phoneticPr fontId="1"/>
  </si>
  <si>
    <t>8月</t>
    <rPh sb="1" eb="2">
      <t>ガツ</t>
    </rPh>
    <phoneticPr fontId="1"/>
  </si>
  <si>
    <t>1月</t>
    <rPh sb="1" eb="2">
      <t>ガツ</t>
    </rPh>
    <phoneticPr fontId="1"/>
  </si>
  <si>
    <t>△</t>
  </si>
  <si>
    <t>◎</t>
  </si>
  <si>
    <t>○</t>
  </si>
  <si>
    <t>月</t>
    <rPh sb="0" eb="1">
      <t>ゲツ</t>
    </rPh>
    <phoneticPr fontId="1"/>
  </si>
  <si>
    <t>昭和の日</t>
    <rPh sb="0" eb="2">
      <t>ショウワ</t>
    </rPh>
    <rPh sb="3" eb="4">
      <t>ヒ</t>
    </rPh>
    <phoneticPr fontId="1"/>
  </si>
  <si>
    <t>憲法記念日</t>
    <rPh sb="0" eb="2">
      <t>ケンポウ</t>
    </rPh>
    <rPh sb="2" eb="5">
      <t>キネンビ</t>
    </rPh>
    <phoneticPr fontId="1"/>
  </si>
  <si>
    <t>みどりの日</t>
    <rPh sb="4" eb="5">
      <t>ヒ</t>
    </rPh>
    <phoneticPr fontId="1"/>
  </si>
  <si>
    <t>こどもの日</t>
    <rPh sb="4" eb="5">
      <t>ヒ</t>
    </rPh>
    <phoneticPr fontId="1"/>
  </si>
  <si>
    <t>振替休業日（中総体）</t>
    <rPh sb="0" eb="5">
      <t>フリカエキュウギョウビ</t>
    </rPh>
    <rPh sb="6" eb="7">
      <t>チュウ</t>
    </rPh>
    <rPh sb="7" eb="9">
      <t>ソウタイ</t>
    </rPh>
    <phoneticPr fontId="1"/>
  </si>
  <si>
    <t>敬老の日</t>
    <rPh sb="0" eb="2">
      <t>ケイロウ</t>
    </rPh>
    <rPh sb="3" eb="4">
      <t>ヒ</t>
    </rPh>
    <phoneticPr fontId="1"/>
  </si>
  <si>
    <t>秋分の日</t>
    <rPh sb="0" eb="2">
      <t>シュウブン</t>
    </rPh>
    <rPh sb="3" eb="4">
      <t>ヒ</t>
    </rPh>
    <phoneticPr fontId="1"/>
  </si>
  <si>
    <t>振替休業日（市新人大会）</t>
    <rPh sb="0" eb="5">
      <t>フリカエキュウギョウビ</t>
    </rPh>
    <rPh sb="6" eb="7">
      <t>シ</t>
    </rPh>
    <rPh sb="7" eb="11">
      <t>シンジンタイカイ</t>
    </rPh>
    <phoneticPr fontId="1"/>
  </si>
  <si>
    <t>文化の日</t>
    <rPh sb="0" eb="2">
      <t>ブンカ</t>
    </rPh>
    <rPh sb="3" eb="4">
      <t>ヒ</t>
    </rPh>
    <phoneticPr fontId="1"/>
  </si>
  <si>
    <t>勤労感謝の日</t>
    <rPh sb="0" eb="2">
      <t>キンロウ</t>
    </rPh>
    <rPh sb="2" eb="4">
      <t>カンシャ</t>
    </rPh>
    <rPh sb="5" eb="6">
      <t>ヒ</t>
    </rPh>
    <phoneticPr fontId="1"/>
  </si>
  <si>
    <t>建国記念の日</t>
    <rPh sb="0" eb="2">
      <t>ケンコク</t>
    </rPh>
    <rPh sb="2" eb="4">
      <t>キネン</t>
    </rPh>
    <rPh sb="5" eb="6">
      <t>ヒ</t>
    </rPh>
    <phoneticPr fontId="1"/>
  </si>
  <si>
    <t>海の日</t>
    <rPh sb="0" eb="1">
      <t>ウミ</t>
    </rPh>
    <rPh sb="2" eb="3">
      <t>ヒ</t>
    </rPh>
    <phoneticPr fontId="1"/>
  </si>
  <si>
    <t>春分の日</t>
    <rPh sb="0" eb="2">
      <t>シュンブン</t>
    </rPh>
    <rPh sb="3" eb="4">
      <t>ヒ</t>
    </rPh>
    <phoneticPr fontId="1"/>
  </si>
  <si>
    <t>山の日</t>
    <rPh sb="0" eb="1">
      <t>ヤマ</t>
    </rPh>
    <rPh sb="2" eb="3">
      <t>ヒ</t>
    </rPh>
    <phoneticPr fontId="1"/>
  </si>
  <si>
    <t>年末の休日</t>
    <rPh sb="0" eb="2">
      <t>ネンマツ</t>
    </rPh>
    <rPh sb="3" eb="5">
      <t>キュウジツ</t>
    </rPh>
    <phoneticPr fontId="1"/>
  </si>
  <si>
    <t>年始の休日</t>
    <rPh sb="0" eb="2">
      <t>ネンシ</t>
    </rPh>
    <rPh sb="3" eb="5">
      <t>キュウジツ</t>
    </rPh>
    <phoneticPr fontId="1"/>
  </si>
  <si>
    <t>H27</t>
  </si>
  <si>
    <t>H28</t>
  </si>
  <si>
    <t>市教研教育講演会（市民会館）</t>
    <rPh sb="0" eb="1">
      <t>シ</t>
    </rPh>
    <rPh sb="1" eb="3">
      <t>キョウケン</t>
    </rPh>
    <rPh sb="3" eb="5">
      <t>キョウイク</t>
    </rPh>
    <rPh sb="5" eb="8">
      <t>コウエンカイ</t>
    </rPh>
    <rPh sb="9" eb="13">
      <t>シミンカイカン</t>
    </rPh>
    <phoneticPr fontId="1"/>
  </si>
  <si>
    <t>給</t>
    <rPh sb="0" eb="1">
      <t>キュウ</t>
    </rPh>
    <phoneticPr fontId="1"/>
  </si>
  <si>
    <t>弁</t>
    <rPh sb="0" eb="1">
      <t>ベン</t>
    </rPh>
    <phoneticPr fontId="1"/>
  </si>
  <si>
    <t>学年始休業日～４／７　管理職着任13:30　主幹教諭着任14:00
一般・臨時職員・指導助手・支援員辞令交付14:00着任15:00
転入職員挨拶回り15:30　運営委16:00</t>
    <rPh sb="0" eb="2">
      <t>ガクネン</t>
    </rPh>
    <rPh sb="3" eb="6">
      <t>キュウギョウビ</t>
    </rPh>
    <rPh sb="11" eb="13">
      <t>カンリ</t>
    </rPh>
    <rPh sb="13" eb="14">
      <t>ショク</t>
    </rPh>
    <rPh sb="14" eb="16">
      <t>チャクニン</t>
    </rPh>
    <rPh sb="22" eb="24">
      <t>シュカン</t>
    </rPh>
    <rPh sb="24" eb="26">
      <t>キョウユ</t>
    </rPh>
    <rPh sb="26" eb="28">
      <t>チャクニン</t>
    </rPh>
    <rPh sb="34" eb="36">
      <t>イッパン</t>
    </rPh>
    <rPh sb="37" eb="39">
      <t>リンジ</t>
    </rPh>
    <rPh sb="39" eb="41">
      <t>ショクイン</t>
    </rPh>
    <rPh sb="42" eb="44">
      <t>シドウ</t>
    </rPh>
    <rPh sb="44" eb="46">
      <t>ジョシュ</t>
    </rPh>
    <rPh sb="47" eb="49">
      <t>シエン</t>
    </rPh>
    <rPh sb="49" eb="50">
      <t>イン</t>
    </rPh>
    <rPh sb="50" eb="52">
      <t>ジレイ</t>
    </rPh>
    <rPh sb="52" eb="54">
      <t>コウフ</t>
    </rPh>
    <rPh sb="59" eb="61">
      <t>チャクニン</t>
    </rPh>
    <rPh sb="67" eb="69">
      <t>テンニュウ</t>
    </rPh>
    <rPh sb="69" eb="71">
      <t>ショクイン</t>
    </rPh>
    <rPh sb="71" eb="74">
      <t>アイサツマワ</t>
    </rPh>
    <rPh sb="81" eb="83">
      <t>ウンエイ</t>
    </rPh>
    <rPh sb="83" eb="84">
      <t>イ</t>
    </rPh>
    <phoneticPr fontId="1"/>
  </si>
  <si>
    <t>新規採用職員着任8:30  職員会議①－１  9:00
服務宣誓式13:30　学年部会①－１  13:00
転入職員挨拶回り11:00</t>
    <rPh sb="0" eb="2">
      <t>シンキ</t>
    </rPh>
    <rPh sb="2" eb="4">
      <t>サイヨウ</t>
    </rPh>
    <rPh sb="4" eb="6">
      <t>ショクイン</t>
    </rPh>
    <rPh sb="6" eb="8">
      <t>チャクニン</t>
    </rPh>
    <rPh sb="14" eb="16">
      <t>ショクイン</t>
    </rPh>
    <rPh sb="16" eb="18">
      <t>カイギ</t>
    </rPh>
    <rPh sb="28" eb="30">
      <t>フクム</t>
    </rPh>
    <rPh sb="30" eb="33">
      <t>センセイシキ</t>
    </rPh>
    <rPh sb="39" eb="41">
      <t>ガクネン</t>
    </rPh>
    <rPh sb="41" eb="43">
      <t>ブカイ</t>
    </rPh>
    <rPh sb="54" eb="56">
      <t>テンニュウ</t>
    </rPh>
    <rPh sb="56" eb="58">
      <t>ショクイン</t>
    </rPh>
    <rPh sb="58" eb="60">
      <t>アイサツ</t>
    </rPh>
    <rPh sb="60" eb="61">
      <t>マワ</t>
    </rPh>
    <phoneticPr fontId="1"/>
  </si>
  <si>
    <t>学年部会①－2　9:00
職員会議①－2　13:30</t>
    <rPh sb="0" eb="2">
      <t>ガクネン</t>
    </rPh>
    <rPh sb="2" eb="4">
      <t>ブカイ</t>
    </rPh>
    <rPh sb="13" eb="17">
      <t>ショクインキアギ</t>
    </rPh>
    <phoneticPr fontId="1"/>
  </si>
  <si>
    <t>教科部会①9:00 学年部会①－３　10:30
PTA総会への打合せ19:00</t>
    <rPh sb="0" eb="2">
      <t>キョウカ</t>
    </rPh>
    <rPh sb="2" eb="4">
      <t>ブカイ</t>
    </rPh>
    <rPh sb="10" eb="15">
      <t>ガクネンブカイイチ</t>
    </rPh>
    <rPh sb="27" eb="29">
      <t>ソウカイ</t>
    </rPh>
    <rPh sb="31" eb="33">
      <t>ウチアワ</t>
    </rPh>
    <phoneticPr fontId="1"/>
  </si>
  <si>
    <t xml:space="preserve">指導委員会②　補助教材販売（体育館）7:45~
</t>
    <rPh sb="0" eb="2">
      <t>シドウ</t>
    </rPh>
    <rPh sb="2" eb="5">
      <t>イインカイ</t>
    </rPh>
    <rPh sb="7" eb="9">
      <t>ホジョ</t>
    </rPh>
    <rPh sb="9" eb="11">
      <t>キョウザイ</t>
    </rPh>
    <rPh sb="11" eb="13">
      <t>ハンバイ</t>
    </rPh>
    <rPh sb="14" eb="17">
      <t>タイイクカン</t>
    </rPh>
    <phoneticPr fontId="1"/>
  </si>
  <si>
    <t>生徒集会（3年生へのメッセージ）</t>
    <rPh sb="0" eb="2">
      <t>セイト</t>
    </rPh>
    <rPh sb="2" eb="4">
      <t>シュウカイ</t>
    </rPh>
    <rPh sb="6" eb="8">
      <t>ネンセイ</t>
    </rPh>
    <phoneticPr fontId="1"/>
  </si>
  <si>
    <t>金</t>
    <rPh sb="0" eb="1">
      <t>キン</t>
    </rPh>
    <phoneticPr fontId="1"/>
  </si>
  <si>
    <t>土</t>
    <rPh sb="0" eb="1">
      <t>ド</t>
    </rPh>
    <phoneticPr fontId="1"/>
  </si>
  <si>
    <t>木</t>
    <rPh sb="0" eb="1">
      <t>モク</t>
    </rPh>
    <phoneticPr fontId="1"/>
  </si>
  <si>
    <t>火</t>
    <rPh sb="0" eb="1">
      <t>カ</t>
    </rPh>
    <phoneticPr fontId="1"/>
  </si>
  <si>
    <t>水</t>
    <rPh sb="0" eb="1">
      <t>スイ</t>
    </rPh>
    <phoneticPr fontId="1"/>
  </si>
  <si>
    <t>振替休業日（宿泊行事）</t>
    <rPh sb="0" eb="2">
      <t>フリカエ</t>
    </rPh>
    <rPh sb="2" eb="5">
      <t>キュウギョウビ</t>
    </rPh>
    <rPh sb="6" eb="10">
      <t>シュクハクギョウジ</t>
    </rPh>
    <phoneticPr fontId="1"/>
  </si>
  <si>
    <t>体育の日</t>
    <rPh sb="0" eb="2">
      <t>タイイク</t>
    </rPh>
    <rPh sb="3" eb="4">
      <t>ヒ</t>
    </rPh>
    <phoneticPr fontId="1"/>
  </si>
  <si>
    <t>成人の日</t>
    <rPh sb="0" eb="2">
      <t>セイジン</t>
    </rPh>
    <rPh sb="3" eb="4">
      <t>ヒ</t>
    </rPh>
    <phoneticPr fontId="1"/>
  </si>
  <si>
    <t>４月</t>
    <rPh sb="1" eb="2">
      <t>ガツ</t>
    </rPh>
    <phoneticPr fontId="1"/>
  </si>
  <si>
    <t>教務部</t>
    <rPh sb="0" eb="2">
      <t>キョウム</t>
    </rPh>
    <rPh sb="2" eb="3">
      <t>ブ</t>
    </rPh>
    <phoneticPr fontId="1"/>
  </si>
  <si>
    <t>研究部</t>
    <rPh sb="0" eb="3">
      <t>ケンキュウブ</t>
    </rPh>
    <phoneticPr fontId="1"/>
  </si>
  <si>
    <t>生徒指導部</t>
    <rPh sb="0" eb="2">
      <t>セイト</t>
    </rPh>
    <rPh sb="2" eb="5">
      <t>シドウブ</t>
    </rPh>
    <phoneticPr fontId="1"/>
  </si>
  <si>
    <t>特別活動部</t>
    <rPh sb="0" eb="2">
      <t>トクベツ</t>
    </rPh>
    <rPh sb="2" eb="4">
      <t>カツドウ</t>
    </rPh>
    <rPh sb="4" eb="5">
      <t>ブ</t>
    </rPh>
    <phoneticPr fontId="1"/>
  </si>
  <si>
    <t>保健指導部</t>
    <rPh sb="0" eb="2">
      <t>ホケン</t>
    </rPh>
    <rPh sb="2" eb="5">
      <t>シドウブ</t>
    </rPh>
    <phoneticPr fontId="1"/>
  </si>
  <si>
    <t>１年生自転車通学者指導　
生徒指導用写真撮影①　SC ALT　</t>
    <rPh sb="1" eb="3">
      <t>ネンセイ</t>
    </rPh>
    <rPh sb="3" eb="6">
      <t>ジテンシャ</t>
    </rPh>
    <rPh sb="6" eb="9">
      <t>ツウガクシャ</t>
    </rPh>
    <rPh sb="9" eb="11">
      <t>シドウ</t>
    </rPh>
    <rPh sb="13" eb="22">
      <t>セイトシドウヨウシャシンサツエイ</t>
    </rPh>
    <phoneticPr fontId="1"/>
  </si>
  <si>
    <t>新入生を迎える会（５，６）　</t>
    <rPh sb="0" eb="3">
      <t>シンニュウセイ</t>
    </rPh>
    <rPh sb="4" eb="5">
      <t>ムカ</t>
    </rPh>
    <rPh sb="7" eb="8">
      <t>カイ</t>
    </rPh>
    <phoneticPr fontId="1"/>
  </si>
  <si>
    <t>校内研究全体会①</t>
  </si>
  <si>
    <t>補助教材搬入（午前）</t>
  </si>
  <si>
    <t>各種委員会①</t>
  </si>
  <si>
    <t>全学年身体測定・視力聴力検査   
　</t>
    <rPh sb="0" eb="3">
      <t>ゼンガクネン</t>
    </rPh>
    <rPh sb="3" eb="5">
      <t>シンタイ</t>
    </rPh>
    <rPh sb="5" eb="7">
      <t>ソクテイ</t>
    </rPh>
    <rPh sb="8" eb="10">
      <t>シリョク</t>
    </rPh>
    <rPh sb="10" eb="12">
      <t>チョウリョク</t>
    </rPh>
    <rPh sb="12" eb="14">
      <t>ケンサ</t>
    </rPh>
    <phoneticPr fontId="1"/>
  </si>
  <si>
    <t>市教研総会第１回研究部会（西中）</t>
  </si>
  <si>
    <t>交通安全教室（6校時）</t>
    <phoneticPr fontId="1"/>
  </si>
  <si>
    <t>尿検査回収日（全学年）　　</t>
    <rPh sb="0" eb="3">
      <t>ニョウケンサ</t>
    </rPh>
    <rPh sb="3" eb="6">
      <t>カイシュウビ</t>
    </rPh>
    <rPh sb="7" eb="10">
      <t>ゼンガクネン</t>
    </rPh>
    <phoneticPr fontId="1"/>
  </si>
  <si>
    <t>拡大中央委員会</t>
    <rPh sb="0" eb="2">
      <t>カクダイ</t>
    </rPh>
    <rPh sb="2" eb="4">
      <t>チュウオウ</t>
    </rPh>
    <rPh sb="4" eb="7">
      <t>イインカイ</t>
    </rPh>
    <phoneticPr fontId="1"/>
  </si>
  <si>
    <t>生徒集会（放課後）</t>
    <rPh sb="0" eb="2">
      <t>セイト</t>
    </rPh>
    <rPh sb="2" eb="4">
      <t>シュウカイ</t>
    </rPh>
    <rPh sb="5" eb="8">
      <t>ホウカゴ</t>
    </rPh>
    <phoneticPr fontId="1"/>
  </si>
  <si>
    <t>眼科検診</t>
    <rPh sb="0" eb="2">
      <t>ガンカ</t>
    </rPh>
    <rPh sb="2" eb="4">
      <t>ケンシン</t>
    </rPh>
    <phoneticPr fontId="1"/>
  </si>
  <si>
    <t>振替休日</t>
    <rPh sb="0" eb="2">
      <t>フリカエ</t>
    </rPh>
    <rPh sb="2" eb="4">
      <t>キュウジツ</t>
    </rPh>
    <phoneticPr fontId="1"/>
  </si>
  <si>
    <t>内科検診（１年）保健室13:30</t>
    <rPh sb="0" eb="2">
      <t>ナイカ</t>
    </rPh>
    <rPh sb="2" eb="4">
      <t>ケンシン</t>
    </rPh>
    <rPh sb="6" eb="7">
      <t>ネン</t>
    </rPh>
    <rPh sb="8" eb="11">
      <t>ホケンシツ</t>
    </rPh>
    <phoneticPr fontId="1"/>
  </si>
  <si>
    <t>５月</t>
    <rPh sb="1" eb="2">
      <t>ガツ</t>
    </rPh>
    <phoneticPr fontId="1"/>
  </si>
  <si>
    <t>歯科検診（１年）多目的13:00　</t>
    <rPh sb="0" eb="2">
      <t>シカ</t>
    </rPh>
    <rPh sb="2" eb="4">
      <t>ケンシン</t>
    </rPh>
    <rPh sb="6" eb="7">
      <t>ネン</t>
    </rPh>
    <rPh sb="8" eb="11">
      <t>タモクテキ</t>
    </rPh>
    <phoneticPr fontId="1"/>
  </si>
  <si>
    <t>内科検診（2年）保健室</t>
    <rPh sb="0" eb="2">
      <t>ナイカ</t>
    </rPh>
    <phoneticPr fontId="1"/>
  </si>
  <si>
    <t>南小学校との見学会（仮）SC</t>
    <rPh sb="0" eb="2">
      <t>ミナミショウ</t>
    </rPh>
    <rPh sb="2" eb="4">
      <t>ガッコウ</t>
    </rPh>
    <rPh sb="6" eb="9">
      <t>ケンガクカイ</t>
    </rPh>
    <rPh sb="10" eb="11">
      <t>カリ</t>
    </rPh>
    <phoneticPr fontId="1"/>
  </si>
  <si>
    <t>生徒総会（５，６校時）</t>
    <rPh sb="0" eb="2">
      <t>セイト</t>
    </rPh>
    <rPh sb="2" eb="4">
      <t>ソウカイ</t>
    </rPh>
    <rPh sb="8" eb="10">
      <t>コウジ</t>
    </rPh>
    <phoneticPr fontId="1"/>
  </si>
  <si>
    <t>歯科検診（２年）</t>
    <phoneticPr fontId="1"/>
  </si>
  <si>
    <t>循環器健診</t>
    <rPh sb="0" eb="3">
      <t>ジュンカンキ</t>
    </rPh>
    <rPh sb="3" eb="5">
      <t>ケンシン</t>
    </rPh>
    <phoneticPr fontId="1"/>
  </si>
  <si>
    <t xml:space="preserve">市教研第２回研究部会 </t>
    <rPh sb="0" eb="2">
      <t>シキョウ</t>
    </rPh>
    <rPh sb="2" eb="3">
      <t>ケン</t>
    </rPh>
    <rPh sb="3" eb="4">
      <t>ダイ</t>
    </rPh>
    <rPh sb="5" eb="6">
      <t>カイ</t>
    </rPh>
    <rPh sb="6" eb="8">
      <t>ケンキュウ</t>
    </rPh>
    <rPh sb="8" eb="10">
      <t>ブカイ</t>
    </rPh>
    <phoneticPr fontId="1"/>
  </si>
  <si>
    <t>６月</t>
    <rPh sb="1" eb="2">
      <t>ガツ</t>
    </rPh>
    <phoneticPr fontId="1"/>
  </si>
  <si>
    <t>スポーツテスト</t>
    <phoneticPr fontId="1"/>
  </si>
  <si>
    <t>ＰＴＡ除草作業6:30</t>
    <phoneticPr fontId="1"/>
  </si>
  <si>
    <t>OKバジ氏講演会　午後</t>
  </si>
  <si>
    <t>地区懇談会①</t>
  </si>
  <si>
    <t>７月</t>
    <rPh sb="1" eb="2">
      <t>ガツ</t>
    </rPh>
    <phoneticPr fontId="1"/>
  </si>
  <si>
    <t>校内授業研究①</t>
    <phoneticPr fontId="1"/>
  </si>
  <si>
    <t>防犯非行防止教室・交通安全教室</t>
    <rPh sb="0" eb="2">
      <t>ボウハン</t>
    </rPh>
    <rPh sb="2" eb="4">
      <t>ヒコウ</t>
    </rPh>
    <rPh sb="4" eb="6">
      <t>ボウシ</t>
    </rPh>
    <rPh sb="6" eb="8">
      <t>キョウシツ</t>
    </rPh>
    <rPh sb="9" eb="11">
      <t>コウツウ</t>
    </rPh>
    <rPh sb="11" eb="13">
      <t>アンゼン</t>
    </rPh>
    <rPh sb="13" eb="15">
      <t>キョウシツ</t>
    </rPh>
    <phoneticPr fontId="1"/>
  </si>
  <si>
    <t>学校評議員会①</t>
  </si>
  <si>
    <t>８月</t>
    <rPh sb="1" eb="2">
      <t>ガツ</t>
    </rPh>
    <phoneticPr fontId="1"/>
  </si>
  <si>
    <t>民生委員・児童委員との懇談 10:00</t>
  </si>
  <si>
    <t>２年　　血液検査9:00～</t>
  </si>
  <si>
    <t>９月</t>
    <rPh sb="1" eb="2">
      <t>ガツ</t>
    </rPh>
    <phoneticPr fontId="1"/>
  </si>
  <si>
    <t>３年進路説明会（午後）　</t>
    <rPh sb="1" eb="2">
      <t>ネン</t>
    </rPh>
    <rPh sb="2" eb="4">
      <t>シンロ</t>
    </rPh>
    <rPh sb="4" eb="7">
      <t>セツメイカイ</t>
    </rPh>
    <rPh sb="8" eb="10">
      <t>ゴゴ</t>
    </rPh>
    <phoneticPr fontId="1"/>
  </si>
  <si>
    <t>１０月</t>
    <rPh sb="2" eb="3">
      <t>ガツ</t>
    </rPh>
    <phoneticPr fontId="1"/>
  </si>
  <si>
    <t>★　校内スポーツ大会（午後）</t>
  </si>
  <si>
    <t>１１月</t>
    <rPh sb="2" eb="3">
      <t>ガツ</t>
    </rPh>
    <phoneticPr fontId="1"/>
  </si>
  <si>
    <t>学校保健委員会（仮）</t>
  </si>
  <si>
    <t>いじめ等問題行動対策委員会②</t>
    <rPh sb="3" eb="4">
      <t>トウ</t>
    </rPh>
    <rPh sb="4" eb="6">
      <t>モンダイ</t>
    </rPh>
    <rPh sb="6" eb="8">
      <t>コウドウ</t>
    </rPh>
    <rPh sb="8" eb="10">
      <t>タイサク</t>
    </rPh>
    <rPh sb="10" eb="13">
      <t>イインカイ</t>
    </rPh>
    <phoneticPr fontId="1"/>
  </si>
  <si>
    <t>仕事納め　職員室ワックス塗布</t>
    <rPh sb="0" eb="2">
      <t>シゴト</t>
    </rPh>
    <rPh sb="2" eb="3">
      <t>オサ</t>
    </rPh>
    <rPh sb="5" eb="8">
      <t>ショクインシツ</t>
    </rPh>
    <rPh sb="12" eb="14">
      <t>トフ</t>
    </rPh>
    <phoneticPr fontId="1"/>
  </si>
  <si>
    <t>校内書きぞめ展（～１９日）</t>
  </si>
  <si>
    <t>１月</t>
    <rPh sb="1" eb="2">
      <t>ガツ</t>
    </rPh>
    <phoneticPr fontId="1"/>
  </si>
  <si>
    <t>２月</t>
    <rPh sb="1" eb="2">
      <t>ガツ</t>
    </rPh>
    <phoneticPr fontId="1"/>
  </si>
  <si>
    <t>通信陸上大会</t>
    <rPh sb="0" eb="2">
      <t>ツウシン</t>
    </rPh>
    <rPh sb="2" eb="4">
      <t>リクジョウ</t>
    </rPh>
    <rPh sb="4" eb="6">
      <t>タイカイ</t>
    </rPh>
    <phoneticPr fontId="1"/>
  </si>
  <si>
    <t>学年部会①－2　9:00
職員会議①－２  13:00</t>
    <rPh sb="13" eb="15">
      <t>ショクイン</t>
    </rPh>
    <rPh sb="15" eb="17">
      <t>カイギ</t>
    </rPh>
    <phoneticPr fontId="1"/>
  </si>
  <si>
    <t>教科部会　9:00
学年部会①－３  10:30</t>
    <rPh sb="0" eb="2">
      <t>キョウカ</t>
    </rPh>
    <rPh sb="2" eb="4">
      <t>ブカイ</t>
    </rPh>
    <rPh sb="10" eb="12">
      <t>ガクネン</t>
    </rPh>
    <rPh sb="12" eb="14">
      <t>ブカイ</t>
    </rPh>
    <phoneticPr fontId="1"/>
  </si>
  <si>
    <t>一日入学9:00
ＰＴＡ会計監査</t>
    <rPh sb="0" eb="2">
      <t>イチニチ</t>
    </rPh>
    <rPh sb="2" eb="4">
      <t>ニュウガク</t>
    </rPh>
    <rPh sb="12" eb="14">
      <t>カイケイ</t>
    </rPh>
    <rPh sb="14" eb="16">
      <t>カンサ</t>
    </rPh>
    <phoneticPr fontId="1"/>
  </si>
  <si>
    <t>授業参観・ＰＴＡ総会　</t>
    <rPh sb="0" eb="2">
      <t>ジュギョウ</t>
    </rPh>
    <rPh sb="2" eb="4">
      <t>サンカン</t>
    </rPh>
    <rPh sb="8" eb="10">
      <t>ソウカイ</t>
    </rPh>
    <phoneticPr fontId="1"/>
  </si>
  <si>
    <t>H29</t>
  </si>
  <si>
    <t>＊飲酒運転根絶運動の日</t>
  </si>
  <si>
    <t>披露式・始業式　
教科書配布（２，３年）　入学式準備</t>
    <rPh sb="0" eb="3">
      <t>ヒロウシキ</t>
    </rPh>
    <rPh sb="4" eb="7">
      <t>シギョウシキ</t>
    </rPh>
    <rPh sb="9" eb="12">
      <t>キョウカショ</t>
    </rPh>
    <rPh sb="12" eb="14">
      <t>ハイフ</t>
    </rPh>
    <rPh sb="18" eb="19">
      <t>ネン</t>
    </rPh>
    <rPh sb="21" eb="24">
      <t>ニュウガクシキ</t>
    </rPh>
    <rPh sb="24" eb="26">
      <t>ジュンビ</t>
    </rPh>
    <phoneticPr fontId="1"/>
  </si>
  <si>
    <t>◆　３年実力テスト①
◆　現職教育研修（エピペン）</t>
    <rPh sb="3" eb="4">
      <t>ネン</t>
    </rPh>
    <rPh sb="4" eb="6">
      <t>ジツリョク</t>
    </rPh>
    <rPh sb="13" eb="15">
      <t>ゲンショク</t>
    </rPh>
    <rPh sb="15" eb="17">
      <t>キョウイク</t>
    </rPh>
    <rPh sb="17" eb="19">
      <t>ケンシュウ</t>
    </rPh>
    <phoneticPr fontId="1"/>
  </si>
  <si>
    <t>☆いわぬま市民まつり</t>
    <rPh sb="5" eb="7">
      <t>シミン</t>
    </rPh>
    <phoneticPr fontId="1"/>
  </si>
  <si>
    <t>◆　授業づくり分科会</t>
    <rPh sb="2" eb="4">
      <t>ジュギョウ</t>
    </rPh>
    <rPh sb="7" eb="10">
      <t>ブンカカイ</t>
    </rPh>
    <phoneticPr fontId="1"/>
  </si>
  <si>
    <t>◆　人権教室事前打合せ
◆　授業づくり分科会</t>
    <rPh sb="2" eb="4">
      <t>ジンケン</t>
    </rPh>
    <rPh sb="4" eb="6">
      <t>キョウシツ</t>
    </rPh>
    <rPh sb="6" eb="10">
      <t>ジゼンウチアワ</t>
    </rPh>
    <phoneticPr fontId="1"/>
  </si>
  <si>
    <t>◆　２年心肺蘇生法講習会（消防）午前中体育で。
◆　授業づくり分科会</t>
    <rPh sb="3" eb="4">
      <t>ネン</t>
    </rPh>
    <rPh sb="4" eb="6">
      <t>シンパイ</t>
    </rPh>
    <rPh sb="6" eb="9">
      <t>ソセイホウ</t>
    </rPh>
    <rPh sb="9" eb="12">
      <t>コウシュウカイ</t>
    </rPh>
    <rPh sb="13" eb="15">
      <t>ショウボウ</t>
    </rPh>
    <rPh sb="16" eb="19">
      <t>ゴゼンチュウ</t>
    </rPh>
    <rPh sb="19" eb="21">
      <t>タイイク</t>
    </rPh>
    <phoneticPr fontId="1"/>
  </si>
  <si>
    <t>◆　岩中学び塾
◆　調査書等作成委員会</t>
    <rPh sb="2" eb="4">
      <t>イワチュウ</t>
    </rPh>
    <rPh sb="4" eb="5">
      <t>マナ</t>
    </rPh>
    <rPh sb="6" eb="7">
      <t>ジュク</t>
    </rPh>
    <rPh sb="10" eb="19">
      <t>チョウサショトウサクセイイインカイ</t>
    </rPh>
    <phoneticPr fontId="1"/>
  </si>
  <si>
    <t xml:space="preserve">◆　調査書等作成委員会
</t>
    <phoneticPr fontId="1"/>
  </si>
  <si>
    <t>◆　調査書等作成委員会
◆　１，２年スポーツ講義（仙台大学）
◆　岩中学び塾</t>
    <rPh sb="17" eb="18">
      <t>ネン</t>
    </rPh>
    <rPh sb="22" eb="24">
      <t>コウギ</t>
    </rPh>
    <rPh sb="25" eb="27">
      <t>センダイ</t>
    </rPh>
    <rPh sb="27" eb="29">
      <t>ダイガク</t>
    </rPh>
    <rPh sb="33" eb="35">
      <t>イワチュウ</t>
    </rPh>
    <rPh sb="35" eb="36">
      <t>マナ</t>
    </rPh>
    <rPh sb="37" eb="38">
      <t>ジュク</t>
    </rPh>
    <phoneticPr fontId="1"/>
  </si>
  <si>
    <t>離任式・送別会
職員室　机移動</t>
    <rPh sb="0" eb="3">
      <t>リニンシキ</t>
    </rPh>
    <rPh sb="4" eb="7">
      <t>ソウベツカイ</t>
    </rPh>
    <rPh sb="8" eb="11">
      <t>ショクインシツ</t>
    </rPh>
    <rPh sb="12" eb="13">
      <t>ツクエ</t>
    </rPh>
    <rPh sb="13" eb="15">
      <t>イドウ</t>
    </rPh>
    <phoneticPr fontId="1"/>
  </si>
  <si>
    <t>元日　　  竹駒神社　校庭貸与～1/3  18:00</t>
    <rPh sb="0" eb="2">
      <t>ガンジツ</t>
    </rPh>
    <rPh sb="6" eb="10">
      <t>タケコマジンジャ</t>
    </rPh>
    <rPh sb="11" eb="15">
      <t>コウテイタイヨ</t>
    </rPh>
    <phoneticPr fontId="1"/>
  </si>
  <si>
    <t>諸表簿提出　食物アレルギー対応会議（校長室）15:00
学年末休業日～３／３１　学級編成会議（完成）</t>
    <rPh sb="6" eb="8">
      <t>ショクモツ</t>
    </rPh>
    <rPh sb="13" eb="15">
      <t>タイオウ</t>
    </rPh>
    <rPh sb="15" eb="17">
      <t>カイギ</t>
    </rPh>
    <rPh sb="18" eb="21">
      <t>コウチョウシツ</t>
    </rPh>
    <rPh sb="40" eb="42">
      <t>ガッキュウ</t>
    </rPh>
    <rPh sb="42" eb="44">
      <t>ヘンセイ</t>
    </rPh>
    <rPh sb="44" eb="46">
      <t>カイギ</t>
    </rPh>
    <rPh sb="47" eb="49">
      <t>カンセイ</t>
    </rPh>
    <phoneticPr fontId="1"/>
  </si>
  <si>
    <t>7月</t>
    <phoneticPr fontId="1"/>
  </si>
  <si>
    <t>10月</t>
    <phoneticPr fontId="1"/>
  </si>
  <si>
    <t>△</t>
    <phoneticPr fontId="1"/>
  </si>
  <si>
    <t>即位の日</t>
    <rPh sb="0" eb="2">
      <t>ソクイ</t>
    </rPh>
    <rPh sb="3" eb="4">
      <t>ヒ</t>
    </rPh>
    <phoneticPr fontId="1"/>
  </si>
  <si>
    <t>／</t>
    <phoneticPr fontId="1"/>
  </si>
  <si>
    <t>△</t>
    <phoneticPr fontId="1"/>
  </si>
  <si>
    <t>休日</t>
    <rPh sb="0" eb="2">
      <t>キュウジツ</t>
    </rPh>
    <phoneticPr fontId="1"/>
  </si>
  <si>
    <t>／</t>
    <phoneticPr fontId="1"/>
  </si>
  <si>
    <t>　</t>
    <phoneticPr fontId="1"/>
  </si>
  <si>
    <t>振替休日</t>
    <rPh sb="0" eb="4">
      <t>フリカエキュウジツ</t>
    </rPh>
    <phoneticPr fontId="1"/>
  </si>
  <si>
    <t>1,2</t>
    <phoneticPr fontId="1"/>
  </si>
  <si>
    <t>1,2</t>
  </si>
  <si>
    <t>◎</t>
    <phoneticPr fontId="1"/>
  </si>
  <si>
    <t>振替休業日</t>
    <rPh sb="0" eb="2">
      <t>フリカエ</t>
    </rPh>
    <rPh sb="2" eb="5">
      <t>キュウギョウビ</t>
    </rPh>
    <phoneticPr fontId="1"/>
  </si>
  <si>
    <t>1,2</t>
    <phoneticPr fontId="1"/>
  </si>
  <si>
    <t>／</t>
    <phoneticPr fontId="1"/>
  </si>
  <si>
    <t>／</t>
    <phoneticPr fontId="1"/>
  </si>
  <si>
    <t>／</t>
  </si>
  <si>
    <t>○</t>
    <phoneticPr fontId="1"/>
  </si>
  <si>
    <t>振替休業日（卒業式）</t>
    <rPh sb="0" eb="5">
      <t>フリカエキュウギョウビ</t>
    </rPh>
    <rPh sb="6" eb="9">
      <t>ソツギョウシキ</t>
    </rPh>
    <phoneticPr fontId="1"/>
  </si>
  <si>
    <r>
      <rPr>
        <b/>
        <sz val="11"/>
        <color theme="1"/>
        <rFont val="ＤＨＰ平成明朝体W3"/>
        <family val="3"/>
        <charset val="128"/>
      </rPr>
      <t>校内合唱コンクール</t>
    </r>
    <r>
      <rPr>
        <sz val="11"/>
        <color theme="1"/>
        <rFont val="ＤＨＰ平成明朝体W3"/>
        <family val="3"/>
        <charset val="128"/>
      </rPr>
      <t>　　</t>
    </r>
    <r>
      <rPr>
        <b/>
        <sz val="11"/>
        <color theme="1"/>
        <rFont val="ＭＳ ゴシック"/>
        <family val="3"/>
        <charset val="128"/>
      </rPr>
      <t>通信票提出日</t>
    </r>
    <r>
      <rPr>
        <sz val="11"/>
        <color theme="1"/>
        <rFont val="ＤＨＰ平成明朝体W3"/>
        <family val="3"/>
        <charset val="128"/>
      </rPr>
      <t xml:space="preserve">
学年・学級ＰＴＡ14:30　</t>
    </r>
    <r>
      <rPr>
        <sz val="11"/>
        <color theme="3" tint="0.39997558519241921"/>
        <rFont val="ＤＨＰ平成明朝体W3"/>
        <family val="3"/>
        <charset val="128"/>
      </rPr>
      <t>　</t>
    </r>
    <rPh sb="0" eb="4">
      <t>コウナイガッショウ</t>
    </rPh>
    <rPh sb="11" eb="14">
      <t>ツウシンヒョウ</t>
    </rPh>
    <rPh sb="14" eb="16">
      <t>テイシュツ</t>
    </rPh>
    <rPh sb="16" eb="17">
      <t>ビ</t>
    </rPh>
    <rPh sb="18" eb="20">
      <t>ガクネン</t>
    </rPh>
    <rPh sb="21" eb="23">
      <t>ガッキュウ</t>
    </rPh>
    <phoneticPr fontId="1"/>
  </si>
  <si>
    <t xml:space="preserve">振替休業日（岩中祭）
</t>
    <rPh sb="0" eb="5">
      <t>フリカエキュウギョウビ</t>
    </rPh>
    <rPh sb="6" eb="7">
      <t>イワ</t>
    </rPh>
    <rPh sb="7" eb="9">
      <t>チュウサイ</t>
    </rPh>
    <phoneticPr fontId="1"/>
  </si>
  <si>
    <t xml:space="preserve">県中総体①
</t>
    <rPh sb="0" eb="2">
      <t>ケンチュウ</t>
    </rPh>
    <rPh sb="2" eb="4">
      <t>ソウタイ</t>
    </rPh>
    <phoneticPr fontId="1"/>
  </si>
  <si>
    <r>
      <t xml:space="preserve">夏季休業日（～８／２５）
県中総体② 
</t>
    </r>
    <r>
      <rPr>
        <sz val="9"/>
        <color rgb="FFFF0000"/>
        <rFont val="ＤＨＰ平成明朝体W3"/>
        <family val="3"/>
        <charset val="128"/>
      </rPr>
      <t xml:space="preserve">＊飲酒運転根絶運動の日 </t>
    </r>
    <rPh sb="0" eb="2">
      <t>カキ</t>
    </rPh>
    <rPh sb="2" eb="5">
      <t>キュウギョウビ</t>
    </rPh>
    <phoneticPr fontId="1"/>
  </si>
  <si>
    <t>県中総体③</t>
  </si>
  <si>
    <t>天皇誕生日</t>
    <rPh sb="0" eb="2">
      <t>テンノウ</t>
    </rPh>
    <rPh sb="2" eb="5">
      <t>タンジョウビ</t>
    </rPh>
    <phoneticPr fontId="1"/>
  </si>
  <si>
    <t>三者面談②（全学年）</t>
  </si>
  <si>
    <t xml:space="preserve">市新人大会激励会 </t>
    <rPh sb="0" eb="1">
      <t>キョウイチ</t>
    </rPh>
    <rPh sb="1" eb="5">
      <t>シンジンタイカイ</t>
    </rPh>
    <rPh sb="5" eb="8">
      <t>ゲキレイカイ</t>
    </rPh>
    <phoneticPr fontId="1"/>
  </si>
  <si>
    <t>○</t>
    <phoneticPr fontId="1"/>
  </si>
  <si>
    <t>休日（退位の日）</t>
    <rPh sb="0" eb="2">
      <t>キュウジツフリキュウ</t>
    </rPh>
    <rPh sb="3" eb="5">
      <t>タイイ</t>
    </rPh>
    <rPh sb="6" eb="7">
      <t>ヒ</t>
    </rPh>
    <phoneticPr fontId="1"/>
  </si>
  <si>
    <t>／</t>
    <phoneticPr fontId="1"/>
  </si>
  <si>
    <t>市教研第２回研究部会（各会場）　</t>
    <rPh sb="0" eb="3">
      <t>シキョウケン</t>
    </rPh>
    <rPh sb="3" eb="4">
      <t>ダイ</t>
    </rPh>
    <rPh sb="5" eb="6">
      <t>カイ</t>
    </rPh>
    <rPh sb="6" eb="8">
      <t>ケンキュウ</t>
    </rPh>
    <rPh sb="8" eb="10">
      <t>ブカイ</t>
    </rPh>
    <rPh sb="11" eb="14">
      <t>カクカイジョウ</t>
    </rPh>
    <phoneticPr fontId="1"/>
  </si>
  <si>
    <t xml:space="preserve">合唱コンクール強化週間　 職員会議④   
</t>
    <rPh sb="0" eb="2">
      <t>ガッショウ</t>
    </rPh>
    <rPh sb="7" eb="9">
      <t>キョウカ</t>
    </rPh>
    <rPh sb="9" eb="11">
      <t>シュウカン</t>
    </rPh>
    <phoneticPr fontId="1"/>
  </si>
  <si>
    <r>
      <rPr>
        <sz val="11"/>
        <rFont val="ＤＨＰ平成明朝体W3"/>
        <family val="3"/>
        <charset val="128"/>
      </rPr>
      <t>岩沼市防災訓練　登校日</t>
    </r>
    <r>
      <rPr>
        <sz val="11"/>
        <color theme="3" tint="0.39997558519241921"/>
        <rFont val="ＤＨＰ平成明朝体W3"/>
        <family val="3"/>
        <charset val="128"/>
      </rPr>
      <t>　　　</t>
    </r>
    <rPh sb="0" eb="3">
      <t>イワヌマシ</t>
    </rPh>
    <rPh sb="3" eb="5">
      <t>ボウサイ</t>
    </rPh>
    <rPh sb="5" eb="7">
      <t>クンレン</t>
    </rPh>
    <rPh sb="8" eb="11">
      <t>トウコウビ</t>
    </rPh>
    <phoneticPr fontId="1"/>
  </si>
  <si>
    <t>振替休業日（７／7防災訓練）</t>
    <rPh sb="0" eb="5">
      <t>フリカエキュウギョウビ</t>
    </rPh>
    <rPh sb="9" eb="11">
      <t>ボウサイ</t>
    </rPh>
    <rPh sb="11" eb="13">
      <t>クンレン</t>
    </rPh>
    <phoneticPr fontId="1"/>
  </si>
  <si>
    <t>運営委員会⑤　　</t>
    <rPh sb="0" eb="2">
      <t>ウンエイ</t>
    </rPh>
    <rPh sb="2" eb="5">
      <t>イインカイ</t>
    </rPh>
    <phoneticPr fontId="1"/>
  </si>
  <si>
    <r>
      <rPr>
        <b/>
        <sz val="11"/>
        <color theme="1"/>
        <rFont val="ＤＨＰ平成明朝体W3"/>
        <family val="3"/>
        <charset val="128"/>
      </rPr>
      <t>始業式</t>
    </r>
    <r>
      <rPr>
        <sz val="11"/>
        <color theme="1"/>
        <rFont val="ＤＨＰ平成明朝体W3"/>
        <family val="3"/>
        <charset val="128"/>
      </rPr>
      <t>　登校指導8:00~8:15　　</t>
    </r>
    <rPh sb="0" eb="3">
      <t>シギョウシキ</t>
    </rPh>
    <rPh sb="4" eb="6">
      <t>トウコウ</t>
    </rPh>
    <rPh sb="6" eb="8">
      <t>シドウ</t>
    </rPh>
    <phoneticPr fontId="1"/>
  </si>
  <si>
    <r>
      <rPr>
        <sz val="11"/>
        <rFont val="ＤＨＰ平成明朝体W3"/>
        <family val="3"/>
        <charset val="128"/>
      </rPr>
      <t>市中体連専門部会（部会長校）15:30</t>
    </r>
    <r>
      <rPr>
        <sz val="11"/>
        <color theme="3" tint="0.39997558519241921"/>
        <rFont val="ＤＨＰ平成明朝体W3"/>
        <family val="3"/>
        <charset val="128"/>
      </rPr>
      <t>　</t>
    </r>
    <rPh sb="6" eb="8">
      <t>ブカイ</t>
    </rPh>
    <rPh sb="9" eb="13">
      <t>ブカイチョウコウ</t>
    </rPh>
    <phoneticPr fontId="1"/>
  </si>
  <si>
    <t>運営委員会⑥－A　</t>
    <rPh sb="0" eb="2">
      <t>ウンエイ</t>
    </rPh>
    <rPh sb="2" eb="5">
      <t>イインカイ</t>
    </rPh>
    <phoneticPr fontId="1"/>
  </si>
  <si>
    <t>＊飲酒運転根絶運動の日</t>
    <phoneticPr fontId="1"/>
  </si>
  <si>
    <t>市中体連新人大会　　３年実力テスト</t>
    <rPh sb="0" eb="4">
      <t>シチュウタイレン</t>
    </rPh>
    <rPh sb="4" eb="8">
      <t>シンジンタイカイ</t>
    </rPh>
    <rPh sb="11" eb="12">
      <t>ネン</t>
    </rPh>
    <rPh sb="12" eb="14">
      <t>ジツリョク</t>
    </rPh>
    <phoneticPr fontId="1"/>
  </si>
  <si>
    <t>学年部会⑥</t>
    <rPh sb="0" eb="2">
      <t>ガクネン</t>
    </rPh>
    <rPh sb="2" eb="4">
      <t>ブカイ</t>
    </rPh>
    <phoneticPr fontId="1"/>
  </si>
  <si>
    <t>３年　進路説明会（5,6校時）</t>
    <phoneticPr fontId="1"/>
  </si>
  <si>
    <r>
      <t xml:space="preserve">
</t>
    </r>
    <r>
      <rPr>
        <sz val="11"/>
        <color rgb="FFFF0000"/>
        <rFont val="ＤＨＰ平成明朝体W3"/>
        <family val="3"/>
        <charset val="128"/>
      </rPr>
      <t>＊飲酒運転根絶運動の日</t>
    </r>
    <r>
      <rPr>
        <sz val="11"/>
        <color theme="3" tint="0.39997558519241921"/>
        <rFont val="ＤＨＰ平成明朝体W3"/>
        <family val="3"/>
        <charset val="128"/>
      </rPr>
      <t>　　</t>
    </r>
    <phoneticPr fontId="1"/>
  </si>
  <si>
    <t xml:space="preserve">仕事始め　
</t>
    <rPh sb="0" eb="2">
      <t>シゴト</t>
    </rPh>
    <rPh sb="2" eb="3">
      <t>ハジ</t>
    </rPh>
    <phoneticPr fontId="1"/>
  </si>
  <si>
    <t>安全点検日
仕事始め　</t>
    <phoneticPr fontId="1"/>
  </si>
  <si>
    <t>＊飲酒運転根絶運動の日</t>
    <phoneticPr fontId="1"/>
  </si>
  <si>
    <t>H30</t>
  </si>
  <si>
    <t>○</t>
    <phoneticPr fontId="1"/>
  </si>
  <si>
    <r>
      <rPr>
        <sz val="10"/>
        <color theme="1"/>
        <rFont val="ＤＨＰ平成明朝体W3"/>
        <family val="1"/>
        <charset val="128"/>
      </rPr>
      <t>教職員健康診断（市勤労者活動センター）</t>
    </r>
    <r>
      <rPr>
        <sz val="10"/>
        <color theme="3" tint="0.39997558519241921"/>
        <rFont val="ＤＨＰ平成明朝体W3"/>
        <family val="3"/>
        <charset val="128"/>
      </rPr>
      <t xml:space="preserve">
</t>
    </r>
    <r>
      <rPr>
        <sz val="11"/>
        <rFont val="ＭＳ Ｐゴシック"/>
        <family val="3"/>
        <charset val="128"/>
        <scheme val="major"/>
      </rPr>
      <t>三者面談③（全学年）</t>
    </r>
    <r>
      <rPr>
        <sz val="11"/>
        <rFont val="ＤＨＰ平成明朝体W3"/>
        <family val="3"/>
        <charset val="128"/>
      </rPr>
      <t xml:space="preserve">
</t>
    </r>
    <rPh sb="0" eb="3">
      <t>キョウショクイン</t>
    </rPh>
    <rPh sb="3" eb="5">
      <t>ケンコウ</t>
    </rPh>
    <rPh sb="5" eb="7">
      <t>シンダン</t>
    </rPh>
    <rPh sb="8" eb="9">
      <t>シ</t>
    </rPh>
    <rPh sb="9" eb="12">
      <t>キンロウシャ</t>
    </rPh>
    <rPh sb="12" eb="14">
      <t>カツドウ</t>
    </rPh>
    <phoneticPr fontId="1"/>
  </si>
  <si>
    <t>南国市交流（～20日）</t>
    <rPh sb="0" eb="2">
      <t>ナンゴク</t>
    </rPh>
    <rPh sb="2" eb="3">
      <t>シ</t>
    </rPh>
    <rPh sb="3" eb="5">
      <t>コウリュウ</t>
    </rPh>
    <rPh sb="9" eb="10">
      <t>ニチ</t>
    </rPh>
    <phoneticPr fontId="1"/>
  </si>
  <si>
    <t>学校集会（賞状伝達）　　激励会</t>
    <phoneticPr fontId="1"/>
  </si>
  <si>
    <t>後期教育実習～１０／２９
学校集会⑥（賞状） 　
指導委員会⑦　</t>
    <phoneticPr fontId="1"/>
  </si>
  <si>
    <t>　
県駅伝大会（若柳周回コース）</t>
    <rPh sb="8" eb="10">
      <t>ワカヤナギ</t>
    </rPh>
    <rPh sb="10" eb="12">
      <t>シュウカイ</t>
    </rPh>
    <phoneticPr fontId="1"/>
  </si>
  <si>
    <t>市いじめ防止子どもフォーラム（市民会館）</t>
    <rPh sb="0" eb="1">
      <t>シ</t>
    </rPh>
    <rPh sb="4" eb="6">
      <t>ボウシ</t>
    </rPh>
    <rPh sb="6" eb="7">
      <t>コ</t>
    </rPh>
    <rPh sb="15" eb="17">
      <t>シミン</t>
    </rPh>
    <rPh sb="17" eb="19">
      <t>カイカン</t>
    </rPh>
    <phoneticPr fontId="1"/>
  </si>
  <si>
    <r>
      <rPr>
        <sz val="12"/>
        <color theme="1"/>
        <rFont val="ＤＨＰ平成明朝体W3"/>
        <family val="1"/>
        <charset val="128"/>
      </rPr>
      <t>管内小中校長会議（H白萩）15:00  
教育課程編成委員会　　</t>
    </r>
    <rPh sb="21" eb="23">
      <t>キョウイク</t>
    </rPh>
    <rPh sb="23" eb="25">
      <t>カテイ</t>
    </rPh>
    <rPh sb="25" eb="27">
      <t>ヘンセイ</t>
    </rPh>
    <rPh sb="27" eb="30">
      <t>イインカイ</t>
    </rPh>
    <phoneticPr fontId="1"/>
  </si>
  <si>
    <r>
      <t xml:space="preserve">運営委員会③－B
</t>
    </r>
    <r>
      <rPr>
        <sz val="11"/>
        <color theme="1"/>
        <rFont val="ＤＨＰ平成明朝体W3"/>
        <family val="1"/>
        <charset val="128"/>
      </rPr>
      <t>循環器検診（１年）13:30　</t>
    </r>
    <r>
      <rPr>
        <sz val="12"/>
        <color theme="1"/>
        <rFont val="ＤＨＰ平成明朝体W3"/>
        <family val="1"/>
        <charset val="128"/>
      </rPr>
      <t>　</t>
    </r>
    <phoneticPr fontId="1"/>
  </si>
  <si>
    <t>各種・学年委員会③　
東北校長会（秋田）２７・２８日</t>
    <rPh sb="11" eb="13">
      <t>トウホク</t>
    </rPh>
    <rPh sb="13" eb="16">
      <t>コウチョウカイ</t>
    </rPh>
    <rPh sb="17" eb="19">
      <t>アキタ</t>
    </rPh>
    <rPh sb="25" eb="26">
      <t>ニチ</t>
    </rPh>
    <phoneticPr fontId="1"/>
  </si>
  <si>
    <t>三者面談（予備）　諸表簿提出日
通学路安全対策推進委員会</t>
    <rPh sb="5" eb="7">
      <t>ヨビ</t>
    </rPh>
    <rPh sb="9" eb="11">
      <t>ショヒョウ</t>
    </rPh>
    <rPh sb="11" eb="12">
      <t>ボ</t>
    </rPh>
    <rPh sb="12" eb="14">
      <t>テイシュツ</t>
    </rPh>
    <rPh sb="14" eb="15">
      <t>ビ</t>
    </rPh>
    <rPh sb="16" eb="19">
      <t>ツウガクロ</t>
    </rPh>
    <rPh sb="19" eb="21">
      <t>アンゼン</t>
    </rPh>
    <rPh sb="21" eb="23">
      <t>タイサク</t>
    </rPh>
    <rPh sb="23" eb="25">
      <t>スイシン</t>
    </rPh>
    <rPh sb="25" eb="28">
      <t>イインカイ</t>
    </rPh>
    <phoneticPr fontId="1"/>
  </si>
  <si>
    <r>
      <t>市</t>
    </r>
    <r>
      <rPr>
        <sz val="12"/>
        <color theme="1"/>
        <rFont val="ＤＨＰ平成明朝体W3"/>
        <family val="1"/>
        <charset val="128"/>
      </rPr>
      <t>小中学校転入職員研修会
市i-Teacher研修会（）</t>
    </r>
    <rPh sb="0" eb="1">
      <t>シ</t>
    </rPh>
    <rPh sb="1" eb="5">
      <t>ショウチュウガッコウ</t>
    </rPh>
    <rPh sb="5" eb="7">
      <t>テンニュウ</t>
    </rPh>
    <rPh sb="7" eb="9">
      <t>ショクイン</t>
    </rPh>
    <rPh sb="9" eb="12">
      <t>ケンシュウカイ</t>
    </rPh>
    <rPh sb="13" eb="14">
      <t>シ</t>
    </rPh>
    <rPh sb="23" eb="26">
      <t>ケンシュウカイ</t>
    </rPh>
    <phoneticPr fontId="1"/>
  </si>
  <si>
    <t>市私立高校説明会（勤労者活動センター）</t>
    <rPh sb="0" eb="1">
      <t>シ</t>
    </rPh>
    <rPh sb="1" eb="3">
      <t>シリツ</t>
    </rPh>
    <rPh sb="3" eb="5">
      <t>コウコウ</t>
    </rPh>
    <rPh sb="5" eb="8">
      <t>セツメイカイ</t>
    </rPh>
    <rPh sb="9" eb="12">
      <t>キンロウシャ</t>
    </rPh>
    <rPh sb="12" eb="14">
      <t>カツドウ</t>
    </rPh>
    <phoneticPr fontId="1"/>
  </si>
  <si>
    <t>学年部会⑦（部活中止）
市就学指導審議会（市役所）</t>
    <phoneticPr fontId="1"/>
  </si>
  <si>
    <t>自己評価全体会②
市i-Teacher研修会（）</t>
    <rPh sb="0" eb="2">
      <t>ジコ</t>
    </rPh>
    <rPh sb="2" eb="4">
      <t>ヒョウカ</t>
    </rPh>
    <rPh sb="4" eb="7">
      <t>ゼンタイカイ</t>
    </rPh>
    <rPh sb="9" eb="10">
      <t>シ</t>
    </rPh>
    <rPh sb="19" eb="22">
      <t>ケンシュウカイ</t>
    </rPh>
    <phoneticPr fontId="1"/>
  </si>
  <si>
    <t>いじめ問題対策推進委員会（市役所）</t>
    <phoneticPr fontId="1"/>
  </si>
  <si>
    <r>
      <t xml:space="preserve">＊飲酒運転根絶運動の日
</t>
    </r>
    <r>
      <rPr>
        <sz val="10"/>
        <color theme="1"/>
        <rFont val="ＤＨＰ平成明朝体W3"/>
        <family val="3"/>
        <charset val="128"/>
      </rPr>
      <t>振替休業日（授業参観，PTA総会）
市指導助手研修会（市役所）</t>
    </r>
    <rPh sb="1" eb="3">
      <t>インシュ</t>
    </rPh>
    <rPh sb="3" eb="5">
      <t>ウンテン</t>
    </rPh>
    <rPh sb="5" eb="7">
      <t>コンゼツ</t>
    </rPh>
    <rPh sb="7" eb="9">
      <t>ウンドウ</t>
    </rPh>
    <rPh sb="10" eb="11">
      <t>ヒ</t>
    </rPh>
    <rPh sb="18" eb="20">
      <t>ジュギョウ</t>
    </rPh>
    <rPh sb="20" eb="22">
      <t>サンカン</t>
    </rPh>
    <rPh sb="30" eb="31">
      <t>シ</t>
    </rPh>
    <rPh sb="31" eb="33">
      <t>シドウ</t>
    </rPh>
    <rPh sb="33" eb="35">
      <t>ジョシュ</t>
    </rPh>
    <rPh sb="35" eb="38">
      <t>ケンシュウカイ</t>
    </rPh>
    <rPh sb="39" eb="42">
      <t>シヤクショ</t>
    </rPh>
    <phoneticPr fontId="1"/>
  </si>
  <si>
    <t>身体測定３年①②，２年③④，１年⑤⑥
中体連役員会（会長校→北中）14:00
市教頭会（市役所）</t>
    <rPh sb="0" eb="2">
      <t>シンタイ</t>
    </rPh>
    <rPh sb="2" eb="4">
      <t>ソクテイ</t>
    </rPh>
    <rPh sb="5" eb="6">
      <t>ネン</t>
    </rPh>
    <rPh sb="10" eb="11">
      <t>ネン</t>
    </rPh>
    <rPh sb="15" eb="16">
      <t>ネン</t>
    </rPh>
    <rPh sb="19" eb="22">
      <t>チュウタイレン</t>
    </rPh>
    <rPh sb="22" eb="25">
      <t>ヤクインカイ</t>
    </rPh>
    <rPh sb="26" eb="28">
      <t>カイチョウ</t>
    </rPh>
    <rPh sb="28" eb="29">
      <t>コウ</t>
    </rPh>
    <rPh sb="30" eb="31">
      <t>キタ</t>
    </rPh>
    <rPh sb="31" eb="32">
      <t>チュウ</t>
    </rPh>
    <rPh sb="39" eb="40">
      <t>シ</t>
    </rPh>
    <rPh sb="40" eb="43">
      <t>キョウトウカイ</t>
    </rPh>
    <rPh sb="44" eb="47">
      <t>シヤクショ</t>
    </rPh>
    <phoneticPr fontId="1"/>
  </si>
  <si>
    <r>
      <rPr>
        <sz val="11"/>
        <color theme="1"/>
        <rFont val="ＤＨＰ平成明朝体W3"/>
        <family val="1"/>
        <charset val="128"/>
      </rPr>
      <t>衣替え移行期間～６/３まで 　
各種・学年委員会②　
　</t>
    </r>
    <rPh sb="0" eb="2">
      <t>コロモガ</t>
    </rPh>
    <rPh sb="3" eb="7">
      <t>イコウキカン</t>
    </rPh>
    <phoneticPr fontId="1"/>
  </si>
  <si>
    <t>県中総体④</t>
    <rPh sb="0" eb="2">
      <t>ケンチュウ</t>
    </rPh>
    <rPh sb="2" eb="4">
      <t>ソウタイ</t>
    </rPh>
    <phoneticPr fontId="1"/>
  </si>
  <si>
    <r>
      <rPr>
        <sz val="11"/>
        <color theme="1"/>
        <rFont val="ＤＨＰ平成明朝体W3"/>
        <family val="1"/>
        <charset val="128"/>
      </rPr>
      <t>三者面談④（全学年）  
◆　学校評議員会①</t>
    </r>
    <rPh sb="15" eb="21">
      <t>ガッコウヒョウギインカイ</t>
    </rPh>
    <phoneticPr fontId="1"/>
  </si>
  <si>
    <t xml:space="preserve">
</t>
    <phoneticPr fontId="1"/>
  </si>
  <si>
    <t>学校保健会常任委員会③</t>
    <phoneticPr fontId="1"/>
  </si>
  <si>
    <t>岩中祭（総合発表会）
    ◆アルミ缶回収</t>
    <rPh sb="0" eb="1">
      <t>イワ</t>
    </rPh>
    <rPh sb="1" eb="3">
      <t>チュウサイ</t>
    </rPh>
    <rPh sb="4" eb="6">
      <t>ソウゴウ</t>
    </rPh>
    <rPh sb="6" eb="9">
      <t>ハッピョウカイ</t>
    </rPh>
    <phoneticPr fontId="1"/>
  </si>
  <si>
    <t>三地区地区大会～１３日</t>
    <phoneticPr fontId="1"/>
  </si>
  <si>
    <t>市Ｐ連レクリエーション大会</t>
    <rPh sb="0" eb="13">
      <t>シpレンレクリエーションタイカイ</t>
    </rPh>
    <phoneticPr fontId="1"/>
  </si>
  <si>
    <t>新入生保護者説明会，子育て・親育ち講演会　
各種・学年委員会⑧　</t>
    <rPh sb="0" eb="3">
      <t>シンニュウセイ</t>
    </rPh>
    <rPh sb="3" eb="6">
      <t>ホゴシャ</t>
    </rPh>
    <rPh sb="6" eb="9">
      <t>セツメイカイ</t>
    </rPh>
    <rPh sb="10" eb="12">
      <t>コソダ</t>
    </rPh>
    <rPh sb="14" eb="15">
      <t>オヤ</t>
    </rPh>
    <rPh sb="15" eb="16">
      <t>ソダ</t>
    </rPh>
    <rPh sb="17" eb="20">
      <t>コウエンカイ</t>
    </rPh>
    <rPh sb="22" eb="24">
      <t>カクシュ</t>
    </rPh>
    <rPh sb="25" eb="27">
      <t>ガクネン</t>
    </rPh>
    <rPh sb="27" eb="30">
      <t>イインカイ</t>
    </rPh>
    <phoneticPr fontId="1"/>
  </si>
  <si>
    <r>
      <rPr>
        <sz val="11"/>
        <color rgb="FFFF0000"/>
        <rFont val="ＤＨＰ平成明朝体W3"/>
        <family val="1"/>
        <charset val="128"/>
      </rPr>
      <t xml:space="preserve">みやぎ鎮魂の日
</t>
    </r>
    <r>
      <rPr>
        <sz val="11"/>
        <color theme="1"/>
        <rFont val="ＤＨＰ平成明朝体W3"/>
        <family val="1"/>
        <charset val="128"/>
      </rPr>
      <t>職員会議⑫・修了認定会議</t>
    </r>
    <r>
      <rPr>
        <sz val="11"/>
        <rFont val="ＤＨＰ平成明朝体W3"/>
        <family val="1"/>
        <charset val="128"/>
      </rPr>
      <t xml:space="preserve">
</t>
    </r>
    <rPh sb="3" eb="5">
      <t>チンコン</t>
    </rPh>
    <rPh sb="6" eb="7">
      <t>ヒ</t>
    </rPh>
    <phoneticPr fontId="1"/>
  </si>
  <si>
    <t>授業参観・学年学級ＰＴＡ　　</t>
    <rPh sb="0" eb="2">
      <t>ジュギョウ</t>
    </rPh>
    <rPh sb="2" eb="4">
      <t>サンカン</t>
    </rPh>
    <rPh sb="5" eb="7">
      <t>ガクネン</t>
    </rPh>
    <rPh sb="7" eb="9">
      <t>ガッキュウ</t>
    </rPh>
    <phoneticPr fontId="1"/>
  </si>
  <si>
    <t>校内授業研究③</t>
    <phoneticPr fontId="1"/>
  </si>
  <si>
    <t>市書きぞめ展～１９日（市民会館）　</t>
    <rPh sb="0" eb="1">
      <t>シ</t>
    </rPh>
    <rPh sb="1" eb="2">
      <t>カ</t>
    </rPh>
    <rPh sb="5" eb="6">
      <t>テン</t>
    </rPh>
    <rPh sb="9" eb="10">
      <t>ニチ</t>
    </rPh>
    <rPh sb="11" eb="15">
      <t>シミンカイカン</t>
    </rPh>
    <phoneticPr fontId="1"/>
  </si>
  <si>
    <t xml:space="preserve">運営委員会③－A　　内科検診(２年 )13:30
</t>
    <phoneticPr fontId="1"/>
  </si>
  <si>
    <r>
      <rPr>
        <sz val="12"/>
        <color theme="1"/>
        <rFont val="ＤＨＰ平成明朝体W3"/>
        <family val="3"/>
        <charset val="128"/>
      </rPr>
      <t>学年部会⑤</t>
    </r>
    <r>
      <rPr>
        <sz val="12"/>
        <color theme="3" tint="0.39997558519241921"/>
        <rFont val="ＤＨＰ平成明朝体W3"/>
        <family val="3"/>
        <charset val="128"/>
      </rPr>
      <t>　　</t>
    </r>
    <phoneticPr fontId="1"/>
  </si>
  <si>
    <r>
      <t xml:space="preserve">◆成績カード配付
</t>
    </r>
    <r>
      <rPr>
        <sz val="11"/>
        <color theme="1"/>
        <rFont val="ＤＨＰ平成明朝体W3"/>
        <family val="1"/>
        <charset val="128"/>
      </rPr>
      <t>市児童生徒による南国市訪問～２７日
市特別支援教育研修会（市役所）</t>
    </r>
    <rPh sb="1" eb="3">
      <t>セイセキ</t>
    </rPh>
    <rPh sb="6" eb="8">
      <t>ハイフ</t>
    </rPh>
    <rPh sb="9" eb="10">
      <t>シ</t>
    </rPh>
    <rPh sb="10" eb="12">
      <t>ジドウ</t>
    </rPh>
    <rPh sb="12" eb="14">
      <t>セイト</t>
    </rPh>
    <rPh sb="17" eb="19">
      <t>ナンゴク</t>
    </rPh>
    <rPh sb="19" eb="20">
      <t>シ</t>
    </rPh>
    <rPh sb="20" eb="22">
      <t>ホウモン</t>
    </rPh>
    <rPh sb="25" eb="26">
      <t>ニチ</t>
    </rPh>
    <rPh sb="27" eb="28">
      <t>シ</t>
    </rPh>
    <rPh sb="28" eb="32">
      <t>トクベツシエン</t>
    </rPh>
    <rPh sb="32" eb="34">
      <t>キョウイク</t>
    </rPh>
    <rPh sb="34" eb="36">
      <t>ケンシュウ</t>
    </rPh>
    <rPh sb="36" eb="37">
      <t>カイ</t>
    </rPh>
    <rPh sb="38" eb="41">
      <t>シヤクショ</t>
    </rPh>
    <phoneticPr fontId="1"/>
  </si>
  <si>
    <r>
      <rPr>
        <sz val="9"/>
        <color theme="1"/>
        <rFont val="ＤＨＰ平成明朝体W3"/>
        <family val="3"/>
        <charset val="128"/>
      </rPr>
      <t>冬季休業日（～１／７まで）</t>
    </r>
    <r>
      <rPr>
        <sz val="9"/>
        <color theme="3" tint="0.39997558519241921"/>
        <rFont val="ＤＨＰ平成明朝体W3"/>
        <family val="3"/>
        <charset val="128"/>
      </rPr>
      <t>　</t>
    </r>
    <rPh sb="0" eb="2">
      <t>トウキ</t>
    </rPh>
    <rPh sb="2" eb="5">
      <t>キュウギョウビ</t>
    </rPh>
    <phoneticPr fontId="1"/>
  </si>
  <si>
    <r>
      <rPr>
        <sz val="9"/>
        <color theme="1"/>
        <rFont val="ＤＨＰ平成明朝体W3"/>
        <family val="1"/>
        <charset val="128"/>
      </rPr>
      <t>安全点検日　　
事務作業日</t>
    </r>
    <rPh sb="0" eb="2">
      <t>アンゼン</t>
    </rPh>
    <rPh sb="2" eb="4">
      <t>テンケン</t>
    </rPh>
    <rPh sb="4" eb="5">
      <t>ビ</t>
    </rPh>
    <rPh sb="8" eb="13">
      <t>ジムサギョウビ</t>
    </rPh>
    <phoneticPr fontId="1"/>
  </si>
  <si>
    <r>
      <t xml:space="preserve">運営委員会⑪－Ｂ
</t>
    </r>
    <r>
      <rPr>
        <u val="double"/>
        <sz val="10"/>
        <color theme="1"/>
        <rFont val="ＤＨＰ平成明朝体W3"/>
        <family val="1"/>
        <charset val="128"/>
      </rPr>
      <t>小中連絡会（南小見学）14:00～</t>
    </r>
    <r>
      <rPr>
        <sz val="10"/>
        <color theme="1"/>
        <rFont val="ＤＨＰ平成明朝体W3"/>
        <family val="1"/>
        <charset val="128"/>
      </rPr>
      <t>　</t>
    </r>
    <rPh sb="0" eb="2">
      <t>ウンエイ</t>
    </rPh>
    <rPh sb="2" eb="5">
      <t>イインカイ</t>
    </rPh>
    <phoneticPr fontId="1"/>
  </si>
  <si>
    <r>
      <t xml:space="preserve">　　
</t>
    </r>
    <r>
      <rPr>
        <sz val="10"/>
        <color theme="1"/>
        <rFont val="ＤＨＰ平成明朝体W3"/>
        <family val="1"/>
        <charset val="128"/>
      </rPr>
      <t>　</t>
    </r>
    <phoneticPr fontId="1"/>
  </si>
  <si>
    <r>
      <t>◆学校評議員会②　　</t>
    </r>
    <r>
      <rPr>
        <sz val="11"/>
        <color theme="1"/>
        <rFont val="ＤＨＰ平成明朝体W3"/>
        <family val="1"/>
        <charset val="128"/>
      </rPr>
      <t>事務作業日</t>
    </r>
    <r>
      <rPr>
        <sz val="11"/>
        <color theme="3" tint="0.39997558519241921"/>
        <rFont val="ＤＨＰ平成明朝体W3"/>
        <family val="3"/>
        <charset val="128"/>
      </rPr>
      <t xml:space="preserve">
</t>
    </r>
    <r>
      <rPr>
        <sz val="11"/>
        <color theme="1"/>
        <rFont val="ＤＨＰ平成明朝体W3"/>
        <family val="3"/>
        <charset val="128"/>
      </rPr>
      <t>管内中学校長会全大会（H白萩）15：00</t>
    </r>
    <rPh sb="1" eb="3">
      <t>ガッコウ</t>
    </rPh>
    <rPh sb="3" eb="5">
      <t>ヒョウギ</t>
    </rPh>
    <rPh sb="6" eb="7">
      <t>カイ</t>
    </rPh>
    <rPh sb="16" eb="18">
      <t>カンナイ</t>
    </rPh>
    <rPh sb="18" eb="20">
      <t>チュウガク</t>
    </rPh>
    <rPh sb="20" eb="23">
      <t>コウチョウカイ</t>
    </rPh>
    <rPh sb="23" eb="26">
      <t>ゼンタイカイ</t>
    </rPh>
    <rPh sb="28" eb="30">
      <t>シラハギ</t>
    </rPh>
    <phoneticPr fontId="1"/>
  </si>
  <si>
    <t>生徒写真撮影３～４校時（2の２～１年生）
市校長会（市役所）</t>
    <rPh sb="0" eb="2">
      <t>セイト</t>
    </rPh>
    <rPh sb="2" eb="4">
      <t>シャシン</t>
    </rPh>
    <rPh sb="4" eb="6">
      <t>サツエイ</t>
    </rPh>
    <rPh sb="17" eb="19">
      <t>ネンセイ</t>
    </rPh>
    <rPh sb="21" eb="22">
      <t>シ</t>
    </rPh>
    <rPh sb="22" eb="25">
      <t>コウチョウカイ</t>
    </rPh>
    <rPh sb="26" eb="29">
      <t>シヤクショ</t>
    </rPh>
    <phoneticPr fontId="1"/>
  </si>
  <si>
    <t xml:space="preserve">職員会議①－１  9:00
服務宣誓式（市役所）13:30　学年部会①－１
</t>
    <rPh sb="0" eb="2">
      <t>ショクイン</t>
    </rPh>
    <rPh sb="2" eb="4">
      <t>カイギ</t>
    </rPh>
    <rPh sb="14" eb="16">
      <t>フクム</t>
    </rPh>
    <rPh sb="16" eb="19">
      <t>センセイシキ</t>
    </rPh>
    <rPh sb="20" eb="23">
      <t>シヤクショ</t>
    </rPh>
    <rPh sb="30" eb="32">
      <t>ガクネン</t>
    </rPh>
    <rPh sb="32" eb="34">
      <t>ブカイ</t>
    </rPh>
    <phoneticPr fontId="1"/>
  </si>
  <si>
    <t>辞令交付式（市職，指導助手，支援員）
転入職員着任</t>
    <rPh sb="0" eb="2">
      <t>ジレイ</t>
    </rPh>
    <rPh sb="2" eb="4">
      <t>コウフ</t>
    </rPh>
    <rPh sb="4" eb="5">
      <t>シキ</t>
    </rPh>
    <rPh sb="6" eb="8">
      <t>シショク</t>
    </rPh>
    <rPh sb="9" eb="11">
      <t>シドウ</t>
    </rPh>
    <rPh sb="11" eb="13">
      <t>ジョシュ</t>
    </rPh>
    <rPh sb="14" eb="16">
      <t>シエン</t>
    </rPh>
    <rPh sb="16" eb="17">
      <t>イン</t>
    </rPh>
    <rPh sb="19" eb="21">
      <t>テンニュウ</t>
    </rPh>
    <rPh sb="21" eb="23">
      <t>ショクイン</t>
    </rPh>
    <rPh sb="23" eb="25">
      <t>チャクニン</t>
    </rPh>
    <phoneticPr fontId="1"/>
  </si>
  <si>
    <r>
      <t xml:space="preserve">尿検査回収日（全学年）
内科検診(3年 )　13:30
</t>
    </r>
    <r>
      <rPr>
        <sz val="10"/>
        <color theme="1"/>
        <rFont val="ＤＨＰ平成明朝体W3"/>
        <family val="1"/>
        <charset val="128"/>
      </rPr>
      <t>学年部会②</t>
    </r>
    <r>
      <rPr>
        <sz val="10"/>
        <color theme="1"/>
        <rFont val="ＤＨＰ平成明朝体W3"/>
        <family val="3"/>
        <charset val="128"/>
      </rPr>
      <t xml:space="preserve">  ＰＴＡ広報部19:00　</t>
    </r>
    <rPh sb="0" eb="3">
      <t>ニョウケンサ</t>
    </rPh>
    <rPh sb="3" eb="6">
      <t>カイシュウビ</t>
    </rPh>
    <rPh sb="7" eb="10">
      <t>ゼンガクネン</t>
    </rPh>
    <rPh sb="28" eb="30">
      <t>ガクネン</t>
    </rPh>
    <rPh sb="30" eb="32">
      <t>ブカイ</t>
    </rPh>
    <phoneticPr fontId="1"/>
  </si>
  <si>
    <t>市中総体激励会 
前日会場準備16:00～</t>
    <rPh sb="0" eb="1">
      <t>キョウイチ</t>
    </rPh>
    <rPh sb="1" eb="2">
      <t>チュウ</t>
    </rPh>
    <rPh sb="2" eb="4">
      <t>ソウタイ</t>
    </rPh>
    <rPh sb="4" eb="7">
      <t>ゲキレイカイ</t>
    </rPh>
    <rPh sb="9" eb="11">
      <t>ゼンジツ</t>
    </rPh>
    <rPh sb="11" eb="13">
      <t>カイジョウ</t>
    </rPh>
    <rPh sb="13" eb="15">
      <t>ジュンビ</t>
    </rPh>
    <phoneticPr fontId="1"/>
  </si>
  <si>
    <t>校内授業研究②</t>
  </si>
  <si>
    <t>生徒集会（任命式）
市初任研②（市役所）
　　　</t>
    <rPh sb="10" eb="11">
      <t>シ</t>
    </rPh>
    <rPh sb="11" eb="14">
      <t>ショニンケン</t>
    </rPh>
    <rPh sb="16" eb="19">
      <t>シヤクショ</t>
    </rPh>
    <phoneticPr fontId="1"/>
  </si>
  <si>
    <t>総合テスト③（５＋保体）　事務作業日　</t>
    <phoneticPr fontId="1"/>
  </si>
  <si>
    <t>全校清掃日（放課後30分）</t>
    <rPh sb="0" eb="5">
      <t>ゼンコウセイソウビ</t>
    </rPh>
    <rPh sb="6" eb="9">
      <t>ホウカゴ</t>
    </rPh>
    <rPh sb="11" eb="12">
      <t>フン</t>
    </rPh>
    <phoneticPr fontId="1"/>
  </si>
  <si>
    <t>修学旅行　１，２年登校日
春の交通安全運動～５／２０　　　　</t>
    <rPh sb="8" eb="9">
      <t>ネン</t>
    </rPh>
    <rPh sb="9" eb="12">
      <t>トウコウビ</t>
    </rPh>
    <rPh sb="13" eb="14">
      <t>ハル</t>
    </rPh>
    <rPh sb="15" eb="17">
      <t>コウツウ</t>
    </rPh>
    <rPh sb="17" eb="19">
      <t>アンゼン</t>
    </rPh>
    <rPh sb="19" eb="21">
      <t>ウンドウ</t>
    </rPh>
    <phoneticPr fontId="1"/>
  </si>
  <si>
    <t>安全点検日　
教科書ワーク 分配10:00　学年部会①－4</t>
    <rPh sb="0" eb="2">
      <t>アンゼン</t>
    </rPh>
    <rPh sb="2" eb="4">
      <t>テンケン</t>
    </rPh>
    <rPh sb="4" eb="5">
      <t>ビ</t>
    </rPh>
    <rPh sb="7" eb="10">
      <t>キョウカショ</t>
    </rPh>
    <rPh sb="14" eb="16">
      <t>ブンパイ</t>
    </rPh>
    <rPh sb="22" eb="24">
      <t>ガクネン</t>
    </rPh>
    <rPh sb="24" eb="26">
      <t>ブカイ</t>
    </rPh>
    <phoneticPr fontId="1"/>
  </si>
  <si>
    <t>いじめ問題対策連絡協議会（市役所）15:00
◆市特支学級校外学習</t>
    <rPh sb="7" eb="9">
      <t>レンラク</t>
    </rPh>
    <rPh sb="9" eb="12">
      <t>キョウギカイ</t>
    </rPh>
    <rPh sb="29" eb="31">
      <t>コウガイ</t>
    </rPh>
    <rPh sb="31" eb="33">
      <t>ガクシュウ</t>
    </rPh>
    <phoneticPr fontId="1"/>
  </si>
  <si>
    <t>◆市特支学級作業学習 第2希望</t>
    <phoneticPr fontId="1"/>
  </si>
  <si>
    <t xml:space="preserve">終業式・学校集会（賞状伝達）　ＡＬＴ　　
</t>
    <rPh sb="0" eb="3">
      <t>シュウギョウシキ</t>
    </rPh>
    <rPh sb="4" eb="6">
      <t>ガッコウ</t>
    </rPh>
    <rPh sb="6" eb="8">
      <t>シュウカイ</t>
    </rPh>
    <rPh sb="9" eb="11">
      <t>ショウジョウ</t>
    </rPh>
    <rPh sb="11" eb="13">
      <t>デンタツ</t>
    </rPh>
    <phoneticPr fontId="1"/>
  </si>
  <si>
    <r>
      <rPr>
        <sz val="9"/>
        <color theme="1"/>
        <rFont val="ＤＨＰ平成明朝体W3"/>
        <family val="1"/>
        <charset val="128"/>
      </rPr>
      <t>私立高校推薦入試　</t>
    </r>
    <r>
      <rPr>
        <sz val="9"/>
        <color theme="3" tint="0.39997558519241921"/>
        <rFont val="ＤＨＰ平成明朝体W3"/>
        <family val="1"/>
        <charset val="128"/>
      </rPr>
      <t xml:space="preserve">
</t>
    </r>
    <r>
      <rPr>
        <sz val="9"/>
        <color theme="1"/>
        <rFont val="ＤＨＰ平成明朝体W3"/>
        <family val="1"/>
        <charset val="128"/>
      </rPr>
      <t xml:space="preserve">運営委員会⑩－A  </t>
    </r>
    <rPh sb="0" eb="2">
      <t>シリツ</t>
    </rPh>
    <rPh sb="2" eb="4">
      <t>コウコウ</t>
    </rPh>
    <rPh sb="10" eb="12">
      <t>ウンエイ</t>
    </rPh>
    <rPh sb="12" eb="15">
      <t>イインカイ</t>
    </rPh>
    <phoneticPr fontId="1"/>
  </si>
  <si>
    <t>生徒写真撮影３～４校時（３年，2の１）
新入生を迎える会⑥    SC    SSW
１年自転車通学者指導（放課後）ＰＴＡ総務部 19:00</t>
    <rPh sb="0" eb="2">
      <t>セイト</t>
    </rPh>
    <rPh sb="2" eb="4">
      <t>シャシン</t>
    </rPh>
    <rPh sb="4" eb="6">
      <t>サツエイ</t>
    </rPh>
    <rPh sb="9" eb="11">
      <t>コウジ</t>
    </rPh>
    <rPh sb="13" eb="14">
      <t>ネン</t>
    </rPh>
    <rPh sb="20" eb="23">
      <t>シンニュウセイ</t>
    </rPh>
    <rPh sb="24" eb="25">
      <t>ムカ</t>
    </rPh>
    <rPh sb="27" eb="28">
      <t>カイ</t>
    </rPh>
    <rPh sb="61" eb="64">
      <t>ソウムブ</t>
    </rPh>
    <phoneticPr fontId="1"/>
  </si>
  <si>
    <t>指導委員会③　SC    SSW
前期教育実習~6/2  　学校集会（実習生紹介）
市Ｐ連役員会①　</t>
    <rPh sb="30" eb="32">
      <t>ガッコウ</t>
    </rPh>
    <rPh sb="32" eb="34">
      <t>シュウカイ</t>
    </rPh>
    <rPh sb="35" eb="38">
      <t>ジッシュウセイ</t>
    </rPh>
    <rPh sb="38" eb="40">
      <t>ショウカイ</t>
    </rPh>
    <rPh sb="42" eb="43">
      <t>シ</t>
    </rPh>
    <rPh sb="44" eb="45">
      <t>レン</t>
    </rPh>
    <rPh sb="45" eb="48">
      <t>ヤクインカイ</t>
    </rPh>
    <phoneticPr fontId="1"/>
  </si>
  <si>
    <t>市Ｐ連役員会③
SC    SSW</t>
    <rPh sb="0" eb="1">
      <t>シ</t>
    </rPh>
    <rPh sb="2" eb="6">
      <t>レンヤクインカイ</t>
    </rPh>
    <phoneticPr fontId="1"/>
  </si>
  <si>
    <t>SC    SSW</t>
  </si>
  <si>
    <t>職員会議②（部活中止） 歯科検診（１年）13:00  SC</t>
    <rPh sb="0" eb="2">
      <t>ショクイン</t>
    </rPh>
    <rPh sb="2" eb="4">
      <t>カイギ</t>
    </rPh>
    <rPh sb="6" eb="8">
      <t>ブカツ</t>
    </rPh>
    <rPh sb="8" eb="10">
      <t>チュウシ</t>
    </rPh>
    <rPh sb="12" eb="14">
      <t>シカ</t>
    </rPh>
    <rPh sb="14" eb="16">
      <t>ケンシン</t>
    </rPh>
    <rPh sb="18" eb="19">
      <t>ネン</t>
    </rPh>
    <phoneticPr fontId="1"/>
  </si>
  <si>
    <t>市中体連理事会②（会長校）９:00　市少年の主張（西中）
歯科検診（２年）13:00　市Ｐ連役員会②
市外国語教育推進委員会（市役所）   SC</t>
    <rPh sb="18" eb="19">
      <t>シ</t>
    </rPh>
    <rPh sb="19" eb="21">
      <t>ショウネン</t>
    </rPh>
    <rPh sb="22" eb="24">
      <t>シュチョウ</t>
    </rPh>
    <rPh sb="25" eb="27">
      <t>ニシチュウ</t>
    </rPh>
    <rPh sb="29" eb="31">
      <t>シカ</t>
    </rPh>
    <rPh sb="31" eb="33">
      <t>ケンシン</t>
    </rPh>
    <rPh sb="35" eb="36">
      <t>ネン</t>
    </rPh>
    <rPh sb="43" eb="44">
      <t>シ</t>
    </rPh>
    <rPh sb="45" eb="49">
      <t>レンヤクインカイ</t>
    </rPh>
    <rPh sb="51" eb="52">
      <t>シ</t>
    </rPh>
    <rPh sb="52" eb="55">
      <t>ガイコクゴ</t>
    </rPh>
    <rPh sb="55" eb="57">
      <t>キョウイク</t>
    </rPh>
    <rPh sb="57" eb="59">
      <t>スイシン</t>
    </rPh>
    <rPh sb="59" eb="62">
      <t>イインカイ</t>
    </rPh>
    <rPh sb="63" eb="66">
      <t>シヤクショ</t>
    </rPh>
    <phoneticPr fontId="1"/>
  </si>
  <si>
    <t>市水泳大会　　SC　
市中体連理事会④（会長校）14:00　　</t>
    <rPh sb="0" eb="1">
      <t>シ</t>
    </rPh>
    <rPh sb="1" eb="3">
      <t>スイエイ</t>
    </rPh>
    <rPh sb="3" eb="5">
      <t>タイカイ</t>
    </rPh>
    <phoneticPr fontId="1"/>
  </si>
  <si>
    <r>
      <t>ＯＫバジ氏 （　校時，事前　校時）　SC</t>
    </r>
    <r>
      <rPr>
        <sz val="10"/>
        <color theme="1"/>
        <rFont val="ＤＨＰ平成明朝体W3"/>
        <family val="3"/>
        <charset val="128"/>
      </rPr>
      <t xml:space="preserve">
管内小中校長会議（合庁）13:30　◆</t>
    </r>
    <r>
      <rPr>
        <b/>
        <sz val="8"/>
        <color theme="1"/>
        <rFont val="ＭＳ ゴシック"/>
        <family val="3"/>
        <charset val="128"/>
      </rPr>
      <t>評定交換</t>
    </r>
    <rPh sb="4" eb="5">
      <t>シ</t>
    </rPh>
    <rPh sb="8" eb="10">
      <t>コウジ</t>
    </rPh>
    <rPh sb="11" eb="13">
      <t>ジゼン</t>
    </rPh>
    <rPh sb="14" eb="16">
      <t>コウジ</t>
    </rPh>
    <rPh sb="40" eb="42">
      <t>ヒョウテイ</t>
    </rPh>
    <rPh sb="42" eb="44">
      <t>コウカン</t>
    </rPh>
    <phoneticPr fontId="1"/>
  </si>
  <si>
    <t>SC</t>
  </si>
  <si>
    <t>２年心のプロジェクト1~6校時　　SC
学校保健会秋季総会，研修会</t>
    <rPh sb="1" eb="2">
      <t>ネン</t>
    </rPh>
    <rPh sb="2" eb="3">
      <t>ココロ</t>
    </rPh>
    <rPh sb="13" eb="15">
      <t>コウジ</t>
    </rPh>
    <rPh sb="20" eb="25">
      <t>ガッコウホケンカイ</t>
    </rPh>
    <rPh sb="25" eb="27">
      <t>シュウキ</t>
    </rPh>
    <rPh sb="27" eb="29">
      <t>ソウカイ</t>
    </rPh>
    <rPh sb="30" eb="33">
      <t>ケンシュウカイ</t>
    </rPh>
    <phoneticPr fontId="1"/>
  </si>
  <si>
    <t>指導委員会⑩（学校診断分科会）
SC　</t>
    <rPh sb="0" eb="2">
      <t>シドウ</t>
    </rPh>
    <rPh sb="2" eb="5">
      <t>イインカイ</t>
    </rPh>
    <rPh sb="7" eb="9">
      <t>ガッコウ</t>
    </rPh>
    <rPh sb="9" eb="11">
      <t>シンダン</t>
    </rPh>
    <rPh sb="11" eb="14">
      <t>ブンカカイ</t>
    </rPh>
    <phoneticPr fontId="1"/>
  </si>
  <si>
    <t>市特別支援教育連携協議会（市役所）
SC</t>
    <rPh sb="0" eb="1">
      <t>シ</t>
    </rPh>
    <rPh sb="1" eb="3">
      <t>トクベツ</t>
    </rPh>
    <rPh sb="3" eb="5">
      <t>シエン</t>
    </rPh>
    <rPh sb="5" eb="7">
      <t>キョウイク</t>
    </rPh>
    <rPh sb="7" eb="9">
      <t>レンケイ</t>
    </rPh>
    <rPh sb="9" eb="12">
      <t>キョウギカイ</t>
    </rPh>
    <rPh sb="13" eb="16">
      <t>シヤクショ</t>
    </rPh>
    <phoneticPr fontId="1"/>
  </si>
  <si>
    <t>公立高校追試験
SC</t>
    <rPh sb="0" eb="2">
      <t>コウリツ</t>
    </rPh>
    <rPh sb="2" eb="4">
      <t>コウコウ</t>
    </rPh>
    <rPh sb="4" eb="7">
      <t>ツイシケン</t>
    </rPh>
    <phoneticPr fontId="1"/>
  </si>
  <si>
    <t>各種・学年委員会　 SSW
拡大中央委員会</t>
    <rPh sb="0" eb="2">
      <t>カクシュ</t>
    </rPh>
    <rPh sb="3" eb="5">
      <t>ガクネン</t>
    </rPh>
    <rPh sb="5" eb="8">
      <t>イインカイ</t>
    </rPh>
    <rPh sb="14" eb="16">
      <t>カクダイ</t>
    </rPh>
    <rPh sb="16" eb="18">
      <t>チュウオウ</t>
    </rPh>
    <rPh sb="18" eb="21">
      <t>イインカイ</t>
    </rPh>
    <phoneticPr fontId="1"/>
  </si>
  <si>
    <t>尿検査予備日　生徒集会（放課後30分）　 SSW
修学旅行事前打合せ16:00 　
市中体連理事・専門委員長合同会議（会長校）14:00</t>
    <rPh sb="0" eb="3">
      <t>ニョウケンサ</t>
    </rPh>
    <rPh sb="3" eb="6">
      <t>ヨビビ</t>
    </rPh>
    <rPh sb="17" eb="18">
      <t>フン</t>
    </rPh>
    <rPh sb="42" eb="43">
      <t>シ</t>
    </rPh>
    <rPh sb="43" eb="46">
      <t>チュウタイレン</t>
    </rPh>
    <rPh sb="46" eb="48">
      <t>リジ</t>
    </rPh>
    <rPh sb="49" eb="51">
      <t>センモン</t>
    </rPh>
    <rPh sb="51" eb="54">
      <t>イインチョウ</t>
    </rPh>
    <rPh sb="54" eb="56">
      <t>ゴウドウ</t>
    </rPh>
    <rPh sb="56" eb="58">
      <t>カイギ</t>
    </rPh>
    <rPh sb="59" eb="61">
      <t>カイチョウ</t>
    </rPh>
    <rPh sb="61" eb="62">
      <t>コウ</t>
    </rPh>
    <phoneticPr fontId="1"/>
  </si>
  <si>
    <t xml:space="preserve"> SSW</t>
  </si>
  <si>
    <t>歯科検診（３年）13:00　　 SC　 SSW
小中連絡会①14:30~</t>
    <rPh sb="6" eb="7">
      <t>ネン</t>
    </rPh>
    <rPh sb="24" eb="29">
      <t>ショウチュウレンラクカイ</t>
    </rPh>
    <phoneticPr fontId="1"/>
  </si>
  <si>
    <t>内科検診(1年 )　13:30　→　５／２９より変更
市講師助手等研修会（市役所）　 SSW</t>
    <rPh sb="24" eb="26">
      <t>ヘンコウ</t>
    </rPh>
    <rPh sb="27" eb="28">
      <t>シ</t>
    </rPh>
    <rPh sb="28" eb="30">
      <t>コウシ</t>
    </rPh>
    <rPh sb="30" eb="32">
      <t>ジョシュ</t>
    </rPh>
    <rPh sb="32" eb="33">
      <t>トウ</t>
    </rPh>
    <rPh sb="33" eb="36">
      <t>ケンシュウカイ</t>
    </rPh>
    <rPh sb="37" eb="40">
      <t>シヤクショ</t>
    </rPh>
    <phoneticPr fontId="1"/>
  </si>
  <si>
    <t>市陸上大会　 SSW</t>
    <rPh sb="0" eb="1">
      <t>シ</t>
    </rPh>
    <rPh sb="1" eb="3">
      <t>リクジョウ</t>
    </rPh>
    <rPh sb="3" eb="5">
      <t>タイカイ</t>
    </rPh>
    <phoneticPr fontId="1"/>
  </si>
  <si>
    <t>学年部会④（部活中止）　　
県大会抽選会　 SSW</t>
    <rPh sb="0" eb="2">
      <t>ガクネン</t>
    </rPh>
    <rPh sb="2" eb="4">
      <t>ブカイ</t>
    </rPh>
    <rPh sb="6" eb="8">
      <t>ブカツ</t>
    </rPh>
    <rPh sb="8" eb="10">
      <t>チュウシ</t>
    </rPh>
    <rPh sb="14" eb="17">
      <t>ケンタイカイ</t>
    </rPh>
    <rPh sb="17" eb="20">
      <t>チュウセンカイ</t>
    </rPh>
    <phoneticPr fontId="1"/>
  </si>
  <si>
    <r>
      <t xml:space="preserve">◆　民生委員・児童委員との懇談会（図書室）
</t>
    </r>
    <r>
      <rPr>
        <sz val="9"/>
        <color theme="1"/>
        <rFont val="ＭＳ Ｐゴシック"/>
        <family val="3"/>
        <charset val="128"/>
        <scheme val="major"/>
      </rPr>
      <t>三者面談①（全学年）　 SSW</t>
    </r>
    <rPh sb="2" eb="4">
      <t>ミンセイ</t>
    </rPh>
    <rPh sb="4" eb="6">
      <t>イイン</t>
    </rPh>
    <rPh sb="7" eb="9">
      <t>ジドウ</t>
    </rPh>
    <rPh sb="9" eb="11">
      <t>イイン</t>
    </rPh>
    <rPh sb="13" eb="16">
      <t>コンダンカイ</t>
    </rPh>
    <rPh sb="17" eb="20">
      <t>トショシツ</t>
    </rPh>
    <rPh sb="22" eb="24">
      <t>サンシャ</t>
    </rPh>
    <rPh sb="24" eb="26">
      <t>メンダン</t>
    </rPh>
    <rPh sb="28" eb="31">
      <t>ゼンガクネン</t>
    </rPh>
    <phoneticPr fontId="1"/>
  </si>
  <si>
    <r>
      <t xml:space="preserve"> SSW 
</t>
    </r>
    <r>
      <rPr>
        <sz val="12"/>
        <rFont val="ＭＳ Ｐゴシック"/>
        <family val="3"/>
        <charset val="128"/>
        <scheme val="major"/>
      </rPr>
      <t>三者面談⑤（全学年）</t>
    </r>
    <phoneticPr fontId="1"/>
  </si>
  <si>
    <t>安全点検日　　 SSW
三者面談⑥（全学年）  
管内中教育課程説明会（名取文化）　</t>
    <rPh sb="25" eb="27">
      <t>カンナイ</t>
    </rPh>
    <rPh sb="27" eb="28">
      <t>チュウ</t>
    </rPh>
    <rPh sb="28" eb="30">
      <t>キョウイク</t>
    </rPh>
    <rPh sb="30" eb="32">
      <t>カテイ</t>
    </rPh>
    <rPh sb="32" eb="35">
      <t>セツメイカイ</t>
    </rPh>
    <rPh sb="36" eb="38">
      <t>ナトリ</t>
    </rPh>
    <rPh sb="38" eb="40">
      <t>ブンカ</t>
    </rPh>
    <phoneticPr fontId="1"/>
  </si>
  <si>
    <r>
      <t xml:space="preserve">8/6～19　行事を入れない日
</t>
    </r>
    <r>
      <rPr>
        <b/>
        <sz val="12"/>
        <color theme="1"/>
        <rFont val="ＤＨＰ平成明朝体W3"/>
        <family val="1"/>
        <charset val="128"/>
      </rPr>
      <t xml:space="preserve"> SSW</t>
    </r>
    <rPh sb="7" eb="9">
      <t>ギョウジ</t>
    </rPh>
    <rPh sb="10" eb="11">
      <t>イ</t>
    </rPh>
    <rPh sb="14" eb="15">
      <t>ヒ</t>
    </rPh>
    <phoneticPr fontId="1"/>
  </si>
  <si>
    <r>
      <rPr>
        <sz val="10"/>
        <color theme="1"/>
        <rFont val="ＤＨＰ平成明朝体W3"/>
        <family val="3"/>
        <charset val="128"/>
      </rPr>
      <t>職員会議⑤（自己評価全体会）　 SSW　</t>
    </r>
    <r>
      <rPr>
        <sz val="10"/>
        <color theme="3" tint="0.39997558519241921"/>
        <rFont val="ＤＨＰ平成明朝体W3"/>
        <family val="3"/>
        <charset val="128"/>
      </rPr>
      <t xml:space="preserve">
</t>
    </r>
    <r>
      <rPr>
        <sz val="10"/>
        <color rgb="FFFF0000"/>
        <rFont val="ＤＨＰ平成明朝体W3"/>
        <family val="3"/>
        <charset val="128"/>
      </rPr>
      <t>＊飲酒運転根絶運動の日</t>
    </r>
    <phoneticPr fontId="1"/>
  </si>
  <si>
    <t>運営委員会⑥－B　　
SSW</t>
    <rPh sb="0" eb="2">
      <t>ウンエイ</t>
    </rPh>
    <rPh sb="2" eb="5">
      <t>イインカイ</t>
    </rPh>
    <phoneticPr fontId="1"/>
  </si>
  <si>
    <t>SSW</t>
  </si>
  <si>
    <t>SSW
役員改選・立演会⑤⑥</t>
    <phoneticPr fontId="1"/>
  </si>
  <si>
    <t>市指導助手研修会（市役所）
SSW</t>
    <rPh sb="0" eb="1">
      <t>シ</t>
    </rPh>
    <rPh sb="1" eb="3">
      <t>シドウ</t>
    </rPh>
    <rPh sb="3" eb="5">
      <t>ジョシュ</t>
    </rPh>
    <rPh sb="5" eb="8">
      <t>ケンシュウカイ</t>
    </rPh>
    <rPh sb="9" eb="12">
      <t>シヤクショ</t>
    </rPh>
    <phoneticPr fontId="1"/>
  </si>
  <si>
    <t>防災訓練（火災）軽清掃　SSW
◆市特担者会③（西中）16:00</t>
    <phoneticPr fontId="1"/>
  </si>
  <si>
    <t>職員会議⑧　SSW</t>
    <rPh sb="0" eb="2">
      <t>ショクイン</t>
    </rPh>
    <rPh sb="2" eb="4">
      <t>カイギ</t>
    </rPh>
    <phoneticPr fontId="1"/>
  </si>
  <si>
    <t xml:space="preserve">学年部会⑧　　　SSW
市中体連役員会（会長校）14:00  </t>
    <rPh sb="12" eb="13">
      <t>シ</t>
    </rPh>
    <rPh sb="13" eb="16">
      <t>チュウタイレン</t>
    </rPh>
    <rPh sb="16" eb="19">
      <t>ヤクインカイ</t>
    </rPh>
    <rPh sb="20" eb="22">
      <t>カイチョウ</t>
    </rPh>
    <rPh sb="22" eb="23">
      <t>コウ</t>
    </rPh>
    <phoneticPr fontId="1"/>
  </si>
  <si>
    <t>各種・学年委員会⑥　　事務作業日　
SSW</t>
    <rPh sb="0" eb="2">
      <t>カクシュ</t>
    </rPh>
    <rPh sb="3" eb="5">
      <t>ガクネン</t>
    </rPh>
    <rPh sb="5" eb="8">
      <t>イインカイ</t>
    </rPh>
    <rPh sb="11" eb="16">
      <t>ジムサギョウビ</t>
    </rPh>
    <phoneticPr fontId="1"/>
  </si>
  <si>
    <t>自己評価分科会②  　SSW　</t>
    <rPh sb="0" eb="2">
      <t>ジコ</t>
    </rPh>
    <rPh sb="2" eb="4">
      <t>ヒョウカ</t>
    </rPh>
    <rPh sb="4" eb="7">
      <t>ブンカカイ</t>
    </rPh>
    <phoneticPr fontId="1"/>
  </si>
  <si>
    <t>諸表簿提出日
SSW</t>
    <rPh sb="0" eb="3">
      <t>ショヒョウボ</t>
    </rPh>
    <rPh sb="3" eb="5">
      <t>テイシュツ</t>
    </rPh>
    <rPh sb="5" eb="6">
      <t>ビ</t>
    </rPh>
    <phoneticPr fontId="1"/>
  </si>
  <si>
    <t>運営委員会⑩－B　　
SSW</t>
    <rPh sb="0" eb="2">
      <t>ウンエイ</t>
    </rPh>
    <rPh sb="2" eb="5">
      <t>イインカイ</t>
    </rPh>
    <phoneticPr fontId="1"/>
  </si>
  <si>
    <r>
      <t xml:space="preserve">総合テスト④（５＋技家）
運営委員会⑪－Ａ　　　SSW
</t>
    </r>
    <r>
      <rPr>
        <b/>
        <sz val="9"/>
        <color theme="1"/>
        <rFont val="ＤＨＰ平成明朝体W3"/>
        <family val="1"/>
        <charset val="128"/>
      </rPr>
      <t xml:space="preserve">事務作業日 </t>
    </r>
    <phoneticPr fontId="1"/>
  </si>
  <si>
    <t>校内研究全体会②
SSW</t>
    <rPh sb="0" eb="7">
      <t>コウナイケンキュウゼンタイカイ</t>
    </rPh>
    <phoneticPr fontId="1"/>
  </si>
  <si>
    <t>衣替え移行期間～9／28まで   　SC</t>
    <rPh sb="0" eb="2">
      <t>コロモガ</t>
    </rPh>
    <rPh sb="3" eb="7">
      <t>イコウキカン</t>
    </rPh>
    <phoneticPr fontId="1"/>
  </si>
  <si>
    <t xml:space="preserve">職員会議⑦　
 SC
</t>
    <rPh sb="0" eb="2">
      <t>ショクイン</t>
    </rPh>
    <rPh sb="2" eb="4">
      <t>カイギ</t>
    </rPh>
    <phoneticPr fontId="1"/>
  </si>
  <si>
    <r>
      <t xml:space="preserve">即位礼正殿の儀         
</t>
    </r>
    <r>
      <rPr>
        <sz val="9"/>
        <color rgb="FFFF0000"/>
        <rFont val="ＤＨＰ平成明朝体W3"/>
        <family val="3"/>
        <charset val="128"/>
      </rPr>
      <t>＊飲酒運転根絶運動の日</t>
    </r>
    <rPh sb="0" eb="3">
      <t>ソクイレイ</t>
    </rPh>
    <rPh sb="3" eb="5">
      <t>セイデン</t>
    </rPh>
    <rPh sb="6" eb="7">
      <t>ギ</t>
    </rPh>
    <phoneticPr fontId="1"/>
  </si>
  <si>
    <t>◆　授業づくり分科会 
◆　英語能力測定テスト（英語ＩＢＡ）２年生
◆　乳幼児体験（２年生・家庭科）
◆　１年認知症キャラバン</t>
    <rPh sb="14" eb="16">
      <t>エイゴ</t>
    </rPh>
    <rPh sb="16" eb="18">
      <t>ノウリョク</t>
    </rPh>
    <rPh sb="18" eb="20">
      <t>ソクテイ</t>
    </rPh>
    <rPh sb="24" eb="26">
      <t>エイゴ</t>
    </rPh>
    <rPh sb="31" eb="33">
      <t>ネンセイ</t>
    </rPh>
    <rPh sb="36" eb="39">
      <t>ニュウヨウジ</t>
    </rPh>
    <rPh sb="39" eb="41">
      <t>タイケン</t>
    </rPh>
    <rPh sb="43" eb="45">
      <t>ネンセイ</t>
    </rPh>
    <rPh sb="46" eb="49">
      <t>カテイカ</t>
    </rPh>
    <rPh sb="54" eb="55">
      <t>ネン</t>
    </rPh>
    <rPh sb="55" eb="58">
      <t>ニンチショウ</t>
    </rPh>
    <phoneticPr fontId="1"/>
  </si>
  <si>
    <t>第７３回入学式　10:00  　校内研究全体会①　　
職員写真撮影（多目的）13:30　　ALT
ＰＴＡ総会への打合せ19:00</t>
    <rPh sb="0" eb="1">
      <t>ダイ</t>
    </rPh>
    <rPh sb="3" eb="4">
      <t>カイ</t>
    </rPh>
    <rPh sb="4" eb="7">
      <t>ニュウガクシキ</t>
    </rPh>
    <rPh sb="16" eb="23">
      <t>コウナイケンキュウゼンタイカイ</t>
    </rPh>
    <rPh sb="27" eb="29">
      <t>ショクイン</t>
    </rPh>
    <rPh sb="29" eb="31">
      <t>シャシン</t>
    </rPh>
    <rPh sb="31" eb="33">
      <t>サツエイ</t>
    </rPh>
    <rPh sb="34" eb="37">
      <t>タモクテキ</t>
    </rPh>
    <phoneticPr fontId="1"/>
  </si>
  <si>
    <r>
      <t xml:space="preserve">補助教材販売（昇降口）7:45 指導委員会② 　　
</t>
    </r>
    <r>
      <rPr>
        <sz val="10"/>
        <color theme="1"/>
        <rFont val="ＤＨＰ平成明朝体W3"/>
        <family val="1"/>
        <charset val="128"/>
      </rPr>
      <t>市教務，研究主任者会（市役所）14:00
管内小中校長会議（H白萩）14:40　ALT</t>
    </r>
    <rPh sb="0" eb="2">
      <t>ホジョ</t>
    </rPh>
    <rPh sb="2" eb="4">
      <t>キョウザイ</t>
    </rPh>
    <rPh sb="4" eb="6">
      <t>ハンバイ</t>
    </rPh>
    <rPh sb="7" eb="10">
      <t>ショウコウグチ</t>
    </rPh>
    <rPh sb="16" eb="18">
      <t>シドウ</t>
    </rPh>
    <rPh sb="18" eb="21">
      <t>イインカイ</t>
    </rPh>
    <rPh sb="26" eb="27">
      <t>シ</t>
    </rPh>
    <rPh sb="27" eb="29">
      <t>キョウム</t>
    </rPh>
    <rPh sb="30" eb="32">
      <t>ケンキュウ</t>
    </rPh>
    <rPh sb="32" eb="36">
      <t>シュニンシャカイ</t>
    </rPh>
    <rPh sb="37" eb="40">
      <t>シヤクショ</t>
    </rPh>
    <rPh sb="47" eb="49">
      <t>カンナイ</t>
    </rPh>
    <rPh sb="49" eb="51">
      <t>ショウチュウ</t>
    </rPh>
    <rPh sb="51" eb="53">
      <t>コウチョウ</t>
    </rPh>
    <rPh sb="53" eb="55">
      <t>カイギ</t>
    </rPh>
    <rPh sb="57" eb="59">
      <t>シラハギ</t>
    </rPh>
    <phoneticPr fontId="1"/>
  </si>
  <si>
    <t>市教研総会・第１回研究部会（玉中）
SC    SSW　ALT</t>
    <rPh sb="0" eb="3">
      <t>シキョウケン</t>
    </rPh>
    <rPh sb="3" eb="5">
      <t>ソウカイ</t>
    </rPh>
    <rPh sb="6" eb="7">
      <t>ダイ</t>
    </rPh>
    <rPh sb="8" eb="9">
      <t>カイ</t>
    </rPh>
    <rPh sb="9" eb="11">
      <t>ケンキュウ</t>
    </rPh>
    <rPh sb="11" eb="13">
      <t>ブカイ</t>
    </rPh>
    <rPh sb="14" eb="15">
      <t>タマ</t>
    </rPh>
    <rPh sb="15" eb="16">
      <t>チュウ</t>
    </rPh>
    <phoneticPr fontId="1"/>
  </si>
  <si>
    <t>運営委員会②-A，B　
全国学調事前打合せ（放課後）　ALT</t>
    <rPh sb="12" eb="14">
      <t>ゼンコク</t>
    </rPh>
    <rPh sb="14" eb="16">
      <t>ガクチョウ</t>
    </rPh>
    <rPh sb="16" eb="18">
      <t>ジゼン</t>
    </rPh>
    <rPh sb="18" eb="20">
      <t>ウチアワ</t>
    </rPh>
    <rPh sb="22" eb="25">
      <t>ホウカゴ</t>
    </rPh>
    <phoneticPr fontId="1"/>
  </si>
  <si>
    <r>
      <t xml:space="preserve">全国学力・学習状況調査（国・数・英） 
</t>
    </r>
    <r>
      <rPr>
        <sz val="11"/>
        <color theme="1"/>
        <rFont val="ＤＨＰ平成明朝体W3"/>
        <family val="1"/>
        <charset val="128"/>
      </rPr>
      <t xml:space="preserve"> SSW　</t>
    </r>
    <r>
      <rPr>
        <b/>
        <sz val="11"/>
        <color theme="1"/>
        <rFont val="ＤＨＰ平成明朝体W3"/>
        <family val="1"/>
        <charset val="128"/>
      </rPr>
      <t>　ALT　</t>
    </r>
    <rPh sb="0" eb="2">
      <t>ゼンコク</t>
    </rPh>
    <rPh sb="2" eb="4">
      <t>ガクリョク</t>
    </rPh>
    <rPh sb="5" eb="7">
      <t>ガクシュウ</t>
    </rPh>
    <rPh sb="7" eb="9">
      <t>ジョウキョウ</t>
    </rPh>
    <rPh sb="9" eb="11">
      <t>チョウサ</t>
    </rPh>
    <rPh sb="12" eb="13">
      <t>コク</t>
    </rPh>
    <rPh sb="14" eb="15">
      <t>スウ</t>
    </rPh>
    <rPh sb="16" eb="17">
      <t>エイ</t>
    </rPh>
    <phoneticPr fontId="1"/>
  </si>
  <si>
    <r>
      <rPr>
        <b/>
        <sz val="9"/>
        <color theme="1"/>
        <rFont val="ＤＨＰ平成明朝体W3"/>
        <family val="1"/>
        <charset val="128"/>
      </rPr>
      <t>開校記念日</t>
    </r>
    <r>
      <rPr>
        <sz val="9"/>
        <color theme="1"/>
        <rFont val="ＤＨＰ平成明朝体W3"/>
        <family val="1"/>
        <charset val="128"/>
      </rPr>
      <t xml:space="preserve">      　ALT 
交通安全教室（６校時）14:30
市講師等研修会（市役所）14:00
</t>
    </r>
    <rPh sb="0" eb="2">
      <t>カイコウ</t>
    </rPh>
    <rPh sb="2" eb="5">
      <t>キネンビ</t>
    </rPh>
    <rPh sb="17" eb="19">
      <t>コウツウ</t>
    </rPh>
    <rPh sb="19" eb="21">
      <t>アンゼン</t>
    </rPh>
    <rPh sb="21" eb="23">
      <t>キョウシツ</t>
    </rPh>
    <rPh sb="25" eb="27">
      <t>コウジ</t>
    </rPh>
    <rPh sb="34" eb="35">
      <t>シ</t>
    </rPh>
    <rPh sb="35" eb="37">
      <t>コウシ</t>
    </rPh>
    <rPh sb="37" eb="38">
      <t>トウ</t>
    </rPh>
    <rPh sb="38" eb="41">
      <t>ケンシュウカイ</t>
    </rPh>
    <rPh sb="42" eb="45">
      <t>シヤクショ</t>
    </rPh>
    <phoneticPr fontId="1"/>
  </si>
  <si>
    <t xml:space="preserve">安全点検日　部集会　SC　ALT
教育実習事前打合せ16:00
</t>
    <rPh sb="17" eb="19">
      <t>キョウイク</t>
    </rPh>
    <rPh sb="19" eb="21">
      <t>ジッシュウ</t>
    </rPh>
    <rPh sb="21" eb="23">
      <t>ジゼン</t>
    </rPh>
    <rPh sb="23" eb="25">
      <t>ウチアワ</t>
    </rPh>
    <phoneticPr fontId="1"/>
  </si>
  <si>
    <t>結団式（５校時）  　 SSW　ALT
管内教務主任者研修会（合庁）</t>
    <rPh sb="0" eb="3">
      <t>ケツダンシキ</t>
    </rPh>
    <rPh sb="5" eb="7">
      <t>コウジ</t>
    </rPh>
    <phoneticPr fontId="1"/>
  </si>
  <si>
    <r>
      <t xml:space="preserve">修旅（３年）農体（２年）花山（１年）　ALT
</t>
    </r>
    <r>
      <rPr>
        <sz val="9"/>
        <color theme="1"/>
        <rFont val="ＤＨＰ平成明朝体W3"/>
        <family val="1"/>
        <charset val="128"/>
      </rPr>
      <t>管内研究主任者研修会（合庁）
市学校保健会常任委①（岩小）</t>
    </r>
    <rPh sb="0" eb="2">
      <t>シュウリョ</t>
    </rPh>
    <rPh sb="1" eb="2">
      <t>タビ</t>
    </rPh>
    <rPh sb="4" eb="5">
      <t>ネン</t>
    </rPh>
    <rPh sb="23" eb="25">
      <t>カンナイ</t>
    </rPh>
    <rPh sb="25" eb="27">
      <t>ケンキュウ</t>
    </rPh>
    <rPh sb="27" eb="29">
      <t>シュニン</t>
    </rPh>
    <rPh sb="29" eb="30">
      <t>シャ</t>
    </rPh>
    <rPh sb="30" eb="33">
      <t>ケンシュカイ</t>
    </rPh>
    <rPh sb="34" eb="36">
      <t>ゴウチョウ</t>
    </rPh>
    <rPh sb="38" eb="39">
      <t>シ</t>
    </rPh>
    <rPh sb="39" eb="41">
      <t>ガッコウ</t>
    </rPh>
    <rPh sb="41" eb="43">
      <t>ホケン</t>
    </rPh>
    <rPh sb="43" eb="44">
      <t>カイ</t>
    </rPh>
    <rPh sb="44" eb="47">
      <t>ジョウニンイ</t>
    </rPh>
    <rPh sb="49" eb="51">
      <t>イワショウ</t>
    </rPh>
    <phoneticPr fontId="1"/>
  </si>
  <si>
    <r>
      <t xml:space="preserve">修学旅行　　 農業　　　花山　　ALT
</t>
    </r>
    <r>
      <rPr>
        <sz val="9"/>
        <color theme="1"/>
        <rFont val="ＤＨＰ平成明朝体W3"/>
        <family val="1"/>
        <charset val="128"/>
      </rPr>
      <t>市教研理事・部長会（玉小）
市Ｐ連代議員会・表彰祝賀会（参集殿）</t>
    </r>
    <rPh sb="7" eb="9">
      <t>ノウギョウ</t>
    </rPh>
    <rPh sb="12" eb="14">
      <t>ハナヤマ</t>
    </rPh>
    <rPh sb="31" eb="32">
      <t>ショウ</t>
    </rPh>
    <rPh sb="34" eb="35">
      <t>シ</t>
    </rPh>
    <rPh sb="36" eb="37">
      <t>レン</t>
    </rPh>
    <rPh sb="37" eb="40">
      <t>ダイギイン</t>
    </rPh>
    <rPh sb="40" eb="41">
      <t>カイ</t>
    </rPh>
    <rPh sb="42" eb="44">
      <t>ヒョウショウ</t>
    </rPh>
    <rPh sb="44" eb="47">
      <t>シュクガカイ</t>
    </rPh>
    <rPh sb="48" eb="50">
      <t>サンシュウ</t>
    </rPh>
    <rPh sb="50" eb="51">
      <t>デン</t>
    </rPh>
    <phoneticPr fontId="1"/>
  </si>
  <si>
    <r>
      <rPr>
        <b/>
        <sz val="11"/>
        <color theme="1"/>
        <rFont val="ＤＨＰ平成明朝体W3"/>
        <family val="1"/>
        <charset val="128"/>
      </rPr>
      <t>耳鼻科検診（２年）13:00</t>
    </r>
    <r>
      <rPr>
        <sz val="11"/>
        <color theme="1"/>
        <rFont val="ＤＨＰ平成明朝体W3"/>
        <family val="1"/>
        <charset val="128"/>
      </rPr>
      <t>　職員会議③
市初任研①    SC　ALT</t>
    </r>
    <rPh sb="15" eb="17">
      <t>ショクイン</t>
    </rPh>
    <rPh sb="17" eb="19">
      <t>カイギ</t>
    </rPh>
    <rPh sb="21" eb="22">
      <t>シ</t>
    </rPh>
    <rPh sb="22" eb="25">
      <t>ショニンケン</t>
    </rPh>
    <phoneticPr fontId="1"/>
  </si>
  <si>
    <r>
      <rPr>
        <sz val="10"/>
        <color theme="1"/>
        <rFont val="ＤＨＰ平成明朝体W3"/>
        <family val="1"/>
        <charset val="128"/>
      </rPr>
      <t xml:space="preserve"> 学年部会③（部活中止）</t>
    </r>
    <r>
      <rPr>
        <sz val="10"/>
        <color theme="3" tint="0.39997558519241921"/>
        <rFont val="ＤＨＰ平成明朝体W3"/>
        <family val="3"/>
        <charset val="128"/>
      </rPr>
      <t xml:space="preserve">  　ALT
</t>
    </r>
    <r>
      <rPr>
        <sz val="10"/>
        <color theme="1"/>
        <rFont val="ＤＨＰ平成明朝体W3"/>
        <family val="3"/>
        <charset val="128"/>
      </rPr>
      <t>仙台フィル学校訪問コンサート14:00～
市教育相談担当者会　　</t>
    </r>
    <r>
      <rPr>
        <sz val="10"/>
        <color rgb="FFFF0000"/>
        <rFont val="ＤＨＰ平成明朝体W3"/>
        <family val="3"/>
        <charset val="128"/>
      </rPr>
      <t>＊飲酒運転根絶の日</t>
    </r>
    <rPh sb="19" eb="21">
      <t>センダイ</t>
    </rPh>
    <rPh sb="24" eb="26">
      <t>ガッコウ</t>
    </rPh>
    <rPh sb="26" eb="28">
      <t>ホウモン</t>
    </rPh>
    <rPh sb="40" eb="41">
      <t>シ</t>
    </rPh>
    <rPh sb="41" eb="43">
      <t>キョウイク</t>
    </rPh>
    <rPh sb="43" eb="45">
      <t>ソウダン</t>
    </rPh>
    <rPh sb="45" eb="48">
      <t>タントウシャ</t>
    </rPh>
    <rPh sb="48" eb="49">
      <t>カイ</t>
    </rPh>
    <phoneticPr fontId="1"/>
  </si>
  <si>
    <t xml:space="preserve"> SSW　　ALT</t>
    <phoneticPr fontId="1"/>
  </si>
  <si>
    <t>生徒総会⑤⑥ 　 　ALT
市中体連理事会①（会長校）14:00
特別支援連携協議会（市役所）14:00</t>
    <rPh sb="0" eb="2">
      <t>セイト</t>
    </rPh>
    <rPh sb="2" eb="4">
      <t>ソウカイ</t>
    </rPh>
    <rPh sb="18" eb="21">
      <t>リジカイ</t>
    </rPh>
    <rPh sb="23" eb="25">
      <t>カイチョウ</t>
    </rPh>
    <rPh sb="25" eb="26">
      <t>コウ</t>
    </rPh>
    <rPh sb="33" eb="35">
      <t>トクベツ</t>
    </rPh>
    <rPh sb="35" eb="37">
      <t>シエン</t>
    </rPh>
    <rPh sb="37" eb="39">
      <t>レンケイ</t>
    </rPh>
    <rPh sb="39" eb="42">
      <t>キョウギカイ</t>
    </rPh>
    <rPh sb="43" eb="46">
      <t>シヤクショ</t>
    </rPh>
    <phoneticPr fontId="1"/>
  </si>
  <si>
    <t>市中学校総合大会　　ALT</t>
    <rPh sb="0" eb="1">
      <t>シ</t>
    </rPh>
    <rPh sb="1" eb="4">
      <t>チュウガッコウ</t>
    </rPh>
    <rPh sb="4" eb="6">
      <t>ソウゴウ</t>
    </rPh>
    <rPh sb="6" eb="8">
      <t>タイカイ</t>
    </rPh>
    <phoneticPr fontId="1"/>
  </si>
  <si>
    <t>安全点検日 市中総体予備日　SC    SSW　ALT
防災訓練（地震）　教科部会②（部活中止）  
衣替え完全実施</t>
    <rPh sb="6" eb="8">
      <t>シチュウ</t>
    </rPh>
    <rPh sb="8" eb="10">
      <t>ソウタイ</t>
    </rPh>
    <rPh sb="10" eb="13">
      <t>ヨビビ</t>
    </rPh>
    <rPh sb="28" eb="32">
      <t>ボウサイクンレン</t>
    </rPh>
    <rPh sb="33" eb="35">
      <t>ジシン</t>
    </rPh>
    <rPh sb="51" eb="53">
      <t>コロモガ</t>
    </rPh>
    <rPh sb="54" eb="56">
      <t>カンゼン</t>
    </rPh>
    <rPh sb="56" eb="58">
      <t>ジッシ</t>
    </rPh>
    <phoneticPr fontId="1"/>
  </si>
  <si>
    <t xml:space="preserve">校内授業研究①　ALT
</t>
    <phoneticPr fontId="1"/>
  </si>
  <si>
    <t xml:space="preserve">ALT
市道徳教育推進教師会議（市役所）
</t>
    <rPh sb="4" eb="5">
      <t>シ</t>
    </rPh>
    <rPh sb="5" eb="7">
      <t>ドウトク</t>
    </rPh>
    <rPh sb="7" eb="9">
      <t>キョウイク</t>
    </rPh>
    <rPh sb="9" eb="11">
      <t>スイシン</t>
    </rPh>
    <rPh sb="11" eb="13">
      <t>キョウシ</t>
    </rPh>
    <rPh sb="13" eb="15">
      <t>カイギ</t>
    </rPh>
    <rPh sb="16" eb="19">
      <t>シヤクショ</t>
    </rPh>
    <phoneticPr fontId="1"/>
  </si>
  <si>
    <r>
      <t xml:space="preserve">スポーツテスト1,2年  
</t>
    </r>
    <r>
      <rPr>
        <sz val="10"/>
        <color theme="1"/>
        <rFont val="ＤＨＰ平成明朝体W3"/>
        <family val="1"/>
        <charset val="128"/>
      </rPr>
      <t>指導委員会④  　ALT
　</t>
    </r>
    <rPh sb="10" eb="11">
      <t>ネン</t>
    </rPh>
    <phoneticPr fontId="1"/>
  </si>
  <si>
    <t>スポーツテスト３年　　　
SC    SSW　ALT</t>
    <rPh sb="8" eb="9">
      <t>ネン</t>
    </rPh>
    <phoneticPr fontId="1"/>
  </si>
  <si>
    <t xml:space="preserve">生徒集会（報告会）　ALT
運営委員会③-A </t>
    <phoneticPr fontId="1"/>
  </si>
  <si>
    <t>運営委員会③- B  　　 SSW　ALT
市中体連理事会③（会長校）14:00
学校保健会春季総会13:30</t>
    <rPh sb="0" eb="2">
      <t>ウンエイ</t>
    </rPh>
    <phoneticPr fontId="1"/>
  </si>
  <si>
    <t>総合テスト①（5＋保体）　ALT
いじめ問題対策推進委員会（市役所）</t>
    <rPh sb="0" eb="2">
      <t>ソウゴウ</t>
    </rPh>
    <rPh sb="9" eb="11">
      <t>ホタイ</t>
    </rPh>
    <phoneticPr fontId="1"/>
  </si>
  <si>
    <t>安全点検日　　　事務作業日
校内就学指導員会①　ALT</t>
    <rPh sb="0" eb="2">
      <t>アンゼン</t>
    </rPh>
    <rPh sb="2" eb="4">
      <t>テンケン</t>
    </rPh>
    <rPh sb="4" eb="5">
      <t>ビ</t>
    </rPh>
    <rPh sb="8" eb="10">
      <t>ジム</t>
    </rPh>
    <rPh sb="10" eb="13">
      <t>サギョウビ</t>
    </rPh>
    <rPh sb="14" eb="16">
      <t>コウナイ</t>
    </rPh>
    <rPh sb="16" eb="18">
      <t>シュウガク</t>
    </rPh>
    <rPh sb="18" eb="21">
      <t>シドウイン</t>
    </rPh>
    <rPh sb="21" eb="22">
      <t>カイ</t>
    </rPh>
    <phoneticPr fontId="1"/>
  </si>
  <si>
    <t xml:space="preserve">指導主事学校訪問（B)・初任研事務所研
 SC　ALT
</t>
    <rPh sb="0" eb="2">
      <t>シドウ</t>
    </rPh>
    <rPh sb="2" eb="4">
      <t>シュジ</t>
    </rPh>
    <rPh sb="4" eb="6">
      <t>ガッコウ</t>
    </rPh>
    <rPh sb="6" eb="8">
      <t>ホウモン</t>
    </rPh>
    <rPh sb="12" eb="15">
      <t>ショニンケン</t>
    </rPh>
    <rPh sb="15" eb="18">
      <t>ジムショ</t>
    </rPh>
    <rPh sb="18" eb="19">
      <t>ケン</t>
    </rPh>
    <phoneticPr fontId="1"/>
  </si>
  <si>
    <r>
      <t xml:space="preserve"> ALT
</t>
    </r>
    <r>
      <rPr>
        <sz val="11"/>
        <color theme="1"/>
        <rFont val="ＤＨＰ平成明朝体W3"/>
        <family val="1"/>
        <charset val="128"/>
      </rPr>
      <t>特別支援コーディネーター（市役所）14:00</t>
    </r>
    <rPh sb="5" eb="7">
      <t>トクベツ</t>
    </rPh>
    <rPh sb="7" eb="9">
      <t>シエン</t>
    </rPh>
    <rPh sb="18" eb="21">
      <t>シヤクショ</t>
    </rPh>
    <phoneticPr fontId="1"/>
  </si>
  <si>
    <t xml:space="preserve"> SSW　ALT</t>
    <phoneticPr fontId="1"/>
  </si>
  <si>
    <t>防犯非行防止教室（６校時）14:30
◆手をつなぐ親の会総会　ALT</t>
    <rPh sb="0" eb="2">
      <t>ボウハン</t>
    </rPh>
    <rPh sb="2" eb="4">
      <t>ヒコウ</t>
    </rPh>
    <rPh sb="4" eb="6">
      <t>ボウシ</t>
    </rPh>
    <rPh sb="6" eb="8">
      <t>キョウシツ</t>
    </rPh>
    <rPh sb="10" eb="12">
      <t>コウジ</t>
    </rPh>
    <rPh sb="20" eb="21">
      <t>テ</t>
    </rPh>
    <rPh sb="25" eb="26">
      <t>オヤ</t>
    </rPh>
    <rPh sb="27" eb="28">
      <t>カイ</t>
    </rPh>
    <rPh sb="28" eb="30">
      <t>ソウカイ</t>
    </rPh>
    <phoneticPr fontId="1"/>
  </si>
  <si>
    <t>◆いじめ防止，生徒指導問題対策委員会
（視聴覚室）         SC    SSW　ALT</t>
    <rPh sb="4" eb="6">
      <t>ボウシ</t>
    </rPh>
    <rPh sb="7" eb="9">
      <t>セイト</t>
    </rPh>
    <rPh sb="9" eb="11">
      <t>シドウ</t>
    </rPh>
    <rPh sb="11" eb="13">
      <t>モンダイ</t>
    </rPh>
    <rPh sb="13" eb="15">
      <t>タイサク</t>
    </rPh>
    <rPh sb="15" eb="18">
      <t>イインカイ</t>
    </rPh>
    <rPh sb="20" eb="24">
      <t>シチョウカクシツ</t>
    </rPh>
    <phoneticPr fontId="1"/>
  </si>
  <si>
    <t>指導委員会⑤（自己評価分科会）  ALT</t>
    <rPh sb="0" eb="2">
      <t>シドウ</t>
    </rPh>
    <rPh sb="2" eb="5">
      <t>イインカイ</t>
    </rPh>
    <rPh sb="7" eb="9">
      <t>ジコ</t>
    </rPh>
    <rPh sb="9" eb="11">
      <t>ヒョウカ</t>
    </rPh>
    <rPh sb="11" eb="14">
      <t>ブンカカイ</t>
    </rPh>
    <phoneticPr fontId="1"/>
  </si>
  <si>
    <t>全校清掃日（放課後30分）　ALT</t>
    <rPh sb="0" eb="5">
      <t>ゼンコウセイソウビ</t>
    </rPh>
    <rPh sb="6" eb="9">
      <t>ホウカゴ</t>
    </rPh>
    <rPh sb="11" eb="12">
      <t>フン</t>
    </rPh>
    <phoneticPr fontId="1"/>
  </si>
  <si>
    <t>終業式　  生徒集会（県中総体激励会）　ALT
掃除なし・現職教育（エピペン）15:30</t>
    <rPh sb="0" eb="3">
      <t>シュウギョウシキ</t>
    </rPh>
    <rPh sb="6" eb="8">
      <t>セイト</t>
    </rPh>
    <rPh sb="8" eb="10">
      <t>シュウカイ</t>
    </rPh>
    <rPh sb="24" eb="26">
      <t>ソウジ</t>
    </rPh>
    <phoneticPr fontId="1"/>
  </si>
  <si>
    <t xml:space="preserve">市中体連理事会⑤－１（会長校）13:00
ALT
</t>
    <rPh sb="0" eb="1">
      <t>シ</t>
    </rPh>
    <rPh sb="1" eb="4">
      <t>チュウタイレン</t>
    </rPh>
    <rPh sb="4" eb="7">
      <t>リジカイ</t>
    </rPh>
    <rPh sb="11" eb="13">
      <t>カイチョウ</t>
    </rPh>
    <rPh sb="13" eb="14">
      <t>コウ</t>
    </rPh>
    <phoneticPr fontId="1"/>
  </si>
  <si>
    <r>
      <rPr>
        <sz val="11"/>
        <color theme="1"/>
        <rFont val="ＤＨＰ平成明朝体W3"/>
        <family val="1"/>
        <charset val="128"/>
      </rPr>
      <t>漢字検定（午前中）　ALT</t>
    </r>
    <r>
      <rPr>
        <sz val="11"/>
        <color theme="3" tint="0.39997558519241921"/>
        <rFont val="ＤＨＰ平成明朝体W3"/>
        <family val="3"/>
        <charset val="128"/>
      </rPr>
      <t xml:space="preserve">
</t>
    </r>
    <r>
      <rPr>
        <sz val="11"/>
        <rFont val="ＤＨＰ平成明朝体W3"/>
        <family val="3"/>
        <charset val="128"/>
      </rPr>
      <t>市教研講演会（午後）</t>
    </r>
    <r>
      <rPr>
        <sz val="11"/>
        <color theme="3" tint="0.39997558519241921"/>
        <rFont val="ＤＨＰ平成明朝体W3"/>
        <family val="3"/>
        <charset val="128"/>
      </rPr>
      <t xml:space="preserve">
　</t>
    </r>
    <phoneticPr fontId="1"/>
  </si>
  <si>
    <r>
      <rPr>
        <sz val="10"/>
        <color theme="1"/>
        <rFont val="ＤＨＰ平成明朝体W3"/>
        <family val="3"/>
        <charset val="128"/>
      </rPr>
      <t>安全点検日　　 SSW　ALT
管内小中校長会議（合庁）13:30</t>
    </r>
    <r>
      <rPr>
        <sz val="10"/>
        <color theme="3" tint="0.39997558519241921"/>
        <rFont val="ＤＨＰ平成明朝体W3"/>
        <family val="3"/>
        <charset val="128"/>
      </rPr>
      <t xml:space="preserve">
</t>
    </r>
    <rPh sb="0" eb="2">
      <t>アンゼン</t>
    </rPh>
    <rPh sb="2" eb="4">
      <t>テンケン</t>
    </rPh>
    <rPh sb="4" eb="5">
      <t>ビ</t>
    </rPh>
    <phoneticPr fontId="1"/>
  </si>
  <si>
    <r>
      <t xml:space="preserve">学校（賞状）生徒集会（駅伝激励会）　SC 　ALT
市英語暗唱・弁論大会（市中央公）
市中体連理事会⑤－２（会長校）15:00
 </t>
    </r>
    <r>
      <rPr>
        <sz val="8"/>
        <color theme="1"/>
        <rFont val="ＤＨＰ平成明朝体W3"/>
        <family val="1"/>
        <charset val="128"/>
      </rPr>
      <t>市講師助手研修会②（市役所）</t>
    </r>
    <rPh sb="26" eb="27">
      <t>シ</t>
    </rPh>
    <rPh sb="38" eb="41">
      <t>チュウオウコウ</t>
    </rPh>
    <phoneticPr fontId="1"/>
  </si>
  <si>
    <t>市中学校駅伝大会（千年希望の丘）指導委員会⑥
県小中高 県教委懇談会（県庁）10:00　ALT</t>
    <rPh sb="0" eb="1">
      <t>シ</t>
    </rPh>
    <rPh sb="1" eb="4">
      <t>チュウガッコウ</t>
    </rPh>
    <rPh sb="4" eb="6">
      <t>エキデン</t>
    </rPh>
    <rPh sb="6" eb="8">
      <t>タイカイ</t>
    </rPh>
    <rPh sb="9" eb="11">
      <t>センネン</t>
    </rPh>
    <rPh sb="11" eb="13">
      <t>キボウ</t>
    </rPh>
    <rPh sb="14" eb="15">
      <t>オカ</t>
    </rPh>
    <rPh sb="23" eb="24">
      <t>ケン</t>
    </rPh>
    <rPh sb="24" eb="27">
      <t>ショウチュウコウ</t>
    </rPh>
    <rPh sb="26" eb="27">
      <t>コウ</t>
    </rPh>
    <rPh sb="28" eb="31">
      <t>ケンキョウイ</t>
    </rPh>
    <rPh sb="31" eb="34">
      <t>コンダンカイ</t>
    </rPh>
    <rPh sb="35" eb="37">
      <t>ケンチョウ</t>
    </rPh>
    <phoneticPr fontId="1"/>
  </si>
  <si>
    <t>市中学校駅伝大会　予備日
学校保健会常任委員会②  　 SSW　ALT</t>
    <rPh sb="0" eb="1">
      <t>シ</t>
    </rPh>
    <rPh sb="1" eb="4">
      <t>チュウガッコウ</t>
    </rPh>
    <rPh sb="4" eb="6">
      <t>エキデン</t>
    </rPh>
    <rPh sb="6" eb="8">
      <t>タイカイ</t>
    </rPh>
    <rPh sb="9" eb="12">
      <t>ヨビビ</t>
    </rPh>
    <phoneticPr fontId="1"/>
  </si>
  <si>
    <t>ALT</t>
  </si>
  <si>
    <r>
      <t xml:space="preserve">職員会議⑥   　SSW 　ALT
</t>
    </r>
    <r>
      <rPr>
        <sz val="10"/>
        <color theme="1"/>
        <rFont val="ＤＨＰ平成明朝体W3"/>
        <family val="3"/>
        <charset val="128"/>
      </rPr>
      <t>市中体連理事会⑥（会長校）14:00</t>
    </r>
    <rPh sb="0" eb="2">
      <t>ショクイン</t>
    </rPh>
    <rPh sb="2" eb="4">
      <t>カイギ</t>
    </rPh>
    <phoneticPr fontId="1"/>
  </si>
  <si>
    <t xml:space="preserve">市弁論大会（北中）　ALT
各種・学年委員会④  </t>
    <rPh sb="0" eb="1">
      <t>シ</t>
    </rPh>
    <rPh sb="1" eb="3">
      <t>ベンロン</t>
    </rPh>
    <rPh sb="3" eb="5">
      <t>タイカイ</t>
    </rPh>
    <rPh sb="6" eb="7">
      <t>キタ</t>
    </rPh>
    <rPh sb="7" eb="8">
      <t>チュウ</t>
    </rPh>
    <rPh sb="14" eb="16">
      <t>カクシュ</t>
    </rPh>
    <rPh sb="17" eb="19">
      <t>ガクネン</t>
    </rPh>
    <rPh sb="19" eb="22">
      <t>イインカイ</t>
    </rPh>
    <phoneticPr fontId="1"/>
  </si>
  <si>
    <t>安全点検日　　衣替え完全実施  　SC　ALT
市中体連新人大会予備日
後期教育実習事前打合せ16:00</t>
    <rPh sb="0" eb="2">
      <t>アンゼン</t>
    </rPh>
    <rPh sb="2" eb="4">
      <t>テンケン</t>
    </rPh>
    <rPh sb="4" eb="5">
      <t>ビ</t>
    </rPh>
    <rPh sb="7" eb="9">
      <t>コロモガ</t>
    </rPh>
    <rPh sb="10" eb="14">
      <t>カンゼンジッシ</t>
    </rPh>
    <rPh sb="24" eb="25">
      <t>シ</t>
    </rPh>
    <phoneticPr fontId="1"/>
  </si>
  <si>
    <r>
      <t xml:space="preserve">教科部会③　SSW　ALT
</t>
    </r>
    <r>
      <rPr>
        <sz val="9"/>
        <color theme="1"/>
        <rFont val="ＤＨＰ平成明朝体W3"/>
        <family val="1"/>
        <charset val="128"/>
      </rPr>
      <t>只野文哉理科作品展（市民図書館）～１０日
◆人権教室（希望①）</t>
    </r>
    <rPh sb="0" eb="2">
      <t>キョウカ</t>
    </rPh>
    <rPh sb="2" eb="4">
      <t>ブカイ</t>
    </rPh>
    <rPh sb="14" eb="16">
      <t>タダノ</t>
    </rPh>
    <rPh sb="16" eb="18">
      <t>ブンヤ</t>
    </rPh>
    <rPh sb="18" eb="20">
      <t>リカ</t>
    </rPh>
    <rPh sb="20" eb="23">
      <t>サクヒンテン</t>
    </rPh>
    <rPh sb="24" eb="26">
      <t>シミン</t>
    </rPh>
    <rPh sb="26" eb="29">
      <t>トショカン</t>
    </rPh>
    <rPh sb="33" eb="34">
      <t>ニチ</t>
    </rPh>
    <rPh sb="36" eb="38">
      <t>ジンケン</t>
    </rPh>
    <rPh sb="38" eb="40">
      <t>キョウシツ</t>
    </rPh>
    <rPh sb="41" eb="43">
      <t>キボウ</t>
    </rPh>
    <phoneticPr fontId="1"/>
  </si>
  <si>
    <t>校内就学指導委員会16:00　ALT
試験期間部活中止～１０日まで
市音発会（市民会館）</t>
    <rPh sb="0" eb="2">
      <t>コウナイ</t>
    </rPh>
    <rPh sb="2" eb="4">
      <t>シュウガク</t>
    </rPh>
    <rPh sb="4" eb="6">
      <t>シドウ</t>
    </rPh>
    <rPh sb="6" eb="9">
      <t>イインカイ</t>
    </rPh>
    <rPh sb="34" eb="35">
      <t>シ</t>
    </rPh>
    <rPh sb="35" eb="36">
      <t>オト</t>
    </rPh>
    <rPh sb="36" eb="38">
      <t>ハッカイ</t>
    </rPh>
    <rPh sb="39" eb="41">
      <t>シミン</t>
    </rPh>
    <rPh sb="41" eb="43">
      <t>カイカン</t>
    </rPh>
    <phoneticPr fontId="1"/>
  </si>
  <si>
    <t>英検15:40~17:30  （45分授業）　ALT</t>
    <rPh sb="0" eb="2">
      <t>エイケン</t>
    </rPh>
    <rPh sb="18" eb="19">
      <t>フン</t>
    </rPh>
    <rPh sb="19" eb="21">
      <t>ジュギョウ</t>
    </rPh>
    <phoneticPr fontId="1"/>
  </si>
  <si>
    <r>
      <t xml:space="preserve">総合テスト②（5＋技家）
</t>
    </r>
    <r>
      <rPr>
        <sz val="11"/>
        <color theme="1"/>
        <rFont val="ＤＨＰ平成明朝体W3"/>
        <family val="1"/>
        <charset val="128"/>
      </rPr>
      <t>ALT</t>
    </r>
    <phoneticPr fontId="1"/>
  </si>
  <si>
    <t>運営委員会⑦－A　　ALT
◆人権教室（希望②）</t>
    <rPh sb="0" eb="2">
      <t>ウンエイ</t>
    </rPh>
    <rPh sb="2" eb="5">
      <t>イインカイ</t>
    </rPh>
    <rPh sb="15" eb="19">
      <t>ジンケンキョウシツ</t>
    </rPh>
    <rPh sb="20" eb="22">
      <t>キボウ</t>
    </rPh>
    <phoneticPr fontId="1"/>
  </si>
  <si>
    <t>運営委員会⑦－B　
SSW　　ALT</t>
    <rPh sb="0" eb="2">
      <t>ウンエイ</t>
    </rPh>
    <rPh sb="2" eb="5">
      <t>イインカイ</t>
    </rPh>
    <phoneticPr fontId="1"/>
  </si>
  <si>
    <r>
      <rPr>
        <sz val="9"/>
        <color theme="1"/>
        <rFont val="ＤＨＰ平成明朝体W3"/>
        <family val="1"/>
        <charset val="128"/>
      </rPr>
      <t xml:space="preserve"> ALT</t>
    </r>
    <r>
      <rPr>
        <sz val="9"/>
        <color theme="3" tint="0.39997558519241921"/>
        <rFont val="ＤＨＰ平成明朝体W3"/>
        <family val="3"/>
        <charset val="128"/>
      </rPr>
      <t xml:space="preserve">    
◆　２年生血液検査（多目的室）9:00～</t>
    </r>
    <rPh sb="12" eb="14">
      <t>ネンセイ</t>
    </rPh>
    <rPh sb="14" eb="16">
      <t>ケツエキ</t>
    </rPh>
    <rPh sb="16" eb="18">
      <t>ケンサ</t>
    </rPh>
    <rPh sb="19" eb="23">
      <t>タモクテキシツ</t>
    </rPh>
    <phoneticPr fontId="1"/>
  </si>
  <si>
    <t>小学生の中学校・部活見学
（１８日より変更）　　ALT</t>
    <rPh sb="16" eb="17">
      <t>ニチ</t>
    </rPh>
    <rPh sb="19" eb="21">
      <t>ヘンコウ</t>
    </rPh>
    <phoneticPr fontId="1"/>
  </si>
  <si>
    <r>
      <t>◆前期　成績票配付　　　SC　ALT　
各種・学年委員会⑤</t>
    </r>
    <r>
      <rPr>
        <sz val="12"/>
        <color theme="1"/>
        <rFont val="ＤＨＰ平成明朝体W3"/>
        <family val="1"/>
        <charset val="128"/>
      </rPr>
      <t>　　</t>
    </r>
    <rPh sb="1" eb="3">
      <t>ゼンキ</t>
    </rPh>
    <rPh sb="4" eb="6">
      <t>セイセキ</t>
    </rPh>
    <rPh sb="6" eb="7">
      <t>ヒョウ</t>
    </rPh>
    <rPh sb="7" eb="9">
      <t>ハイフ</t>
    </rPh>
    <rPh sb="20" eb="22">
      <t>カクシュ</t>
    </rPh>
    <rPh sb="23" eb="25">
      <t>ガクネン</t>
    </rPh>
    <rPh sb="25" eb="28">
      <t>イインカイ</t>
    </rPh>
    <phoneticPr fontId="1"/>
  </si>
  <si>
    <t>１年：環境学習２年：仙台自主研　SSW　ALT
３年：薬物乱用防止教室14:30</t>
    <rPh sb="1" eb="2">
      <t>ネン</t>
    </rPh>
    <rPh sb="3" eb="5">
      <t>カンキョウ</t>
    </rPh>
    <rPh sb="5" eb="7">
      <t>ガクシュウ</t>
    </rPh>
    <rPh sb="8" eb="9">
      <t>ネン</t>
    </rPh>
    <rPh sb="10" eb="12">
      <t>センダイ</t>
    </rPh>
    <rPh sb="12" eb="14">
      <t>ジシュ</t>
    </rPh>
    <rPh sb="14" eb="15">
      <t>ケン</t>
    </rPh>
    <rPh sb="25" eb="26">
      <t>ネン</t>
    </rPh>
    <rPh sb="27" eb="29">
      <t>ヤクブツ</t>
    </rPh>
    <rPh sb="29" eb="31">
      <t>ランヨウ</t>
    </rPh>
    <rPh sb="31" eb="33">
      <t>ボウシ</t>
    </rPh>
    <rPh sb="33" eb="35">
      <t>キョウシツ</t>
    </rPh>
    <phoneticPr fontId="1"/>
  </si>
  <si>
    <t>安全点検日　みやぎ教育の日　　ALT
スポーツ大会（午前）午後は通常授業</t>
    <rPh sb="9" eb="11">
      <t>キョウイク</t>
    </rPh>
    <rPh sb="12" eb="13">
      <t>ヒ</t>
    </rPh>
    <phoneticPr fontId="1"/>
  </si>
  <si>
    <t>指導委員会⑧　　ALT</t>
    <phoneticPr fontId="1"/>
  </si>
  <si>
    <t>◆人権教室（希望③）
SC    SSW　ALT</t>
    <rPh sb="1" eb="5">
      <t>ジンケンキョウシツ</t>
    </rPh>
    <rPh sb="6" eb="8">
      <t>キボウ</t>
    </rPh>
    <phoneticPr fontId="1"/>
  </si>
  <si>
    <t xml:space="preserve">運営委員会⑧－A　　
ALT
</t>
    <rPh sb="0" eb="2">
      <t>ウンエイ</t>
    </rPh>
    <rPh sb="2" eb="5">
      <t>イインカイ</t>
    </rPh>
    <phoneticPr fontId="1"/>
  </si>
  <si>
    <t>運営委員会⑧－B  　　ALT
試験期間部活中止～２１日</t>
    <rPh sb="0" eb="2">
      <t>ウンエイ</t>
    </rPh>
    <rPh sb="2" eb="5">
      <t>イインカイ</t>
    </rPh>
    <phoneticPr fontId="1"/>
  </si>
  <si>
    <t>二者・三者面談①　　ALT</t>
    <rPh sb="0" eb="2">
      <t>ニシャ</t>
    </rPh>
    <rPh sb="3" eb="7">
      <t>サンシャメンダン</t>
    </rPh>
    <phoneticPr fontId="1"/>
  </si>
  <si>
    <t>二者・三者面談②　  SC　ALT</t>
    <rPh sb="0" eb="2">
      <t>ニシャ</t>
    </rPh>
    <rPh sb="3" eb="7">
      <t>サンシャメンダン</t>
    </rPh>
    <phoneticPr fontId="1"/>
  </si>
  <si>
    <r>
      <rPr>
        <sz val="11"/>
        <color theme="1"/>
        <rFont val="ＤＨＰ平成明朝体W3"/>
        <family val="3"/>
        <charset val="128"/>
      </rPr>
      <t>二者・三者面談③　SSW　ALT</t>
    </r>
    <r>
      <rPr>
        <sz val="11"/>
        <color theme="3" tint="0.39997558519241921"/>
        <rFont val="ＤＨＰ平成明朝体W3"/>
        <family val="3"/>
        <charset val="128"/>
      </rPr>
      <t xml:space="preserve">
　</t>
    </r>
    <rPh sb="0" eb="2">
      <t>ニシャ</t>
    </rPh>
    <rPh sb="3" eb="7">
      <t>サンシャメンダン</t>
    </rPh>
    <phoneticPr fontId="1"/>
  </si>
  <si>
    <t>二者・三者面談④　　ALT
管内小中校長会議（合庁）9:00　　　
◆　学校保健委員会（校長室）</t>
    <rPh sb="0" eb="2">
      <t>ニシャ</t>
    </rPh>
    <rPh sb="3" eb="7">
      <t>サンシャメンダン</t>
    </rPh>
    <rPh sb="36" eb="38">
      <t>ガッコウ</t>
    </rPh>
    <rPh sb="38" eb="40">
      <t>ホケン</t>
    </rPh>
    <rPh sb="40" eb="43">
      <t>イインカイ</t>
    </rPh>
    <rPh sb="44" eb="47">
      <t>コウチョウシツ</t>
    </rPh>
    <phoneticPr fontId="1"/>
  </si>
  <si>
    <t>二者・三者面談⑤　　ALT
◆　いじめ問題対策委員会②
◆市特支学級作業学習</t>
    <rPh sb="0" eb="2">
      <t>ニシャ</t>
    </rPh>
    <rPh sb="3" eb="7">
      <t>サンシャメンダン</t>
    </rPh>
    <rPh sb="19" eb="23">
      <t>モンダイタイサク</t>
    </rPh>
    <rPh sb="23" eb="26">
      <t>イインカイ</t>
    </rPh>
    <rPh sb="29" eb="30">
      <t>シ</t>
    </rPh>
    <rPh sb="30" eb="32">
      <t>トクシ</t>
    </rPh>
    <rPh sb="32" eb="34">
      <t>ガッキュウ</t>
    </rPh>
    <rPh sb="34" eb="36">
      <t>サギョウ</t>
    </rPh>
    <rPh sb="36" eb="38">
      <t>ガクシュウ</t>
    </rPh>
    <phoneticPr fontId="1"/>
  </si>
  <si>
    <t>事務作業日　　ALT</t>
    <rPh sb="0" eb="5">
      <t>ジムサギョウビ</t>
    </rPh>
    <phoneticPr fontId="1"/>
  </si>
  <si>
    <t>市Ｐ連役員会④
SC    SSW　ALT</t>
    <rPh sb="0" eb="1">
      <t>シ</t>
    </rPh>
    <rPh sb="2" eb="6">
      <t>レンヤクインカイ</t>
    </rPh>
    <phoneticPr fontId="1"/>
  </si>
  <si>
    <t>事務作業日　ALT　　
市いじめ防止子どもフォーラム打合せ（市役所）</t>
    <rPh sb="0" eb="5">
      <t>ジムサギョウビ</t>
    </rPh>
    <rPh sb="12" eb="13">
      <t>シ</t>
    </rPh>
    <rPh sb="16" eb="19">
      <t>ボウシコ</t>
    </rPh>
    <rPh sb="26" eb="28">
      <t>ウチアワ</t>
    </rPh>
    <rPh sb="30" eb="33">
      <t>シヤクショ</t>
    </rPh>
    <phoneticPr fontId="1"/>
  </si>
  <si>
    <t>参観日・学年学級懇談　　
SSW　ALT</t>
    <rPh sb="0" eb="3">
      <t>サンカンビ</t>
    </rPh>
    <rPh sb="4" eb="6">
      <t>ガクネン</t>
    </rPh>
    <rPh sb="6" eb="8">
      <t>ガッキュウ</t>
    </rPh>
    <rPh sb="8" eb="10">
      <t>コンダン</t>
    </rPh>
    <phoneticPr fontId="1"/>
  </si>
  <si>
    <r>
      <t>始業式</t>
    </r>
    <r>
      <rPr>
        <b/>
        <sz val="11"/>
        <color theme="1"/>
        <rFont val="ＤＨＰ平成明朝体W3"/>
        <family val="3"/>
        <charset val="128"/>
      </rPr>
      <t xml:space="preserve">  教科部会⑤（１０日より）  </t>
    </r>
    <r>
      <rPr>
        <sz val="11"/>
        <color theme="1"/>
        <rFont val="ＤＨＰ平成明朝体W3"/>
        <family val="3"/>
        <charset val="128"/>
      </rPr>
      <t>　
SSW　ALT</t>
    </r>
    <rPh sb="0" eb="3">
      <t>シギョウシキ</t>
    </rPh>
    <rPh sb="13" eb="14">
      <t>ニチ</t>
    </rPh>
    <phoneticPr fontId="1"/>
  </si>
  <si>
    <r>
      <t>各種・学年委員会⑦　　　ALT</t>
    </r>
    <r>
      <rPr>
        <sz val="11"/>
        <color theme="1"/>
        <rFont val="ＤＨＰ平成明朝体W3"/>
        <family val="1"/>
        <charset val="128"/>
      </rPr>
      <t xml:space="preserve">
校内書きぞめ展・参観週間～１７日</t>
    </r>
    <rPh sb="16" eb="18">
      <t>コウナイ</t>
    </rPh>
    <rPh sb="18" eb="19">
      <t>カ</t>
    </rPh>
    <rPh sb="22" eb="23">
      <t>テン</t>
    </rPh>
    <rPh sb="24" eb="26">
      <t>サンカン</t>
    </rPh>
    <rPh sb="26" eb="28">
      <t>シュウカン</t>
    </rPh>
    <rPh sb="31" eb="32">
      <t>ニチ</t>
    </rPh>
    <phoneticPr fontId="1"/>
  </si>
  <si>
    <t>職員会議⑩（学校診断会議全体）　ALT</t>
    <rPh sb="0" eb="2">
      <t>ショクイン</t>
    </rPh>
    <rPh sb="2" eb="4">
      <t>カイギ</t>
    </rPh>
    <rPh sb="6" eb="8">
      <t>ガッコウ</t>
    </rPh>
    <rPh sb="8" eb="10">
      <t>シンダン</t>
    </rPh>
    <rPh sb="10" eb="12">
      <t>カイギ</t>
    </rPh>
    <rPh sb="12" eb="14">
      <t>ゼンタイ</t>
    </rPh>
    <phoneticPr fontId="1"/>
  </si>
  <si>
    <t>SC    SSW　ALT</t>
    <phoneticPr fontId="1"/>
  </si>
  <si>
    <r>
      <t xml:space="preserve">学年部会⑩  SC　ALT
</t>
    </r>
    <r>
      <rPr>
        <sz val="11"/>
        <color theme="1"/>
        <rFont val="ＤＨＰ平成明朝体W3"/>
        <family val="1"/>
        <charset val="128"/>
      </rPr>
      <t xml:space="preserve">＊飲酒運転根絶運動の日    
</t>
    </r>
    <rPh sb="0" eb="2">
      <t>ガクネン</t>
    </rPh>
    <rPh sb="1" eb="2">
      <t>ニュウガク</t>
    </rPh>
    <rPh sb="2" eb="4">
      <t>ブカイ</t>
    </rPh>
    <phoneticPr fontId="1"/>
  </si>
  <si>
    <t>◆市特担者会④（西中）16:00
SSW　ALT</t>
    <phoneticPr fontId="1"/>
  </si>
  <si>
    <t>安全点検日　　ALT
教育課程編成会議（全体会）
育英入試会場準備</t>
    <rPh sb="11" eb="13">
      <t>キョウイク</t>
    </rPh>
    <rPh sb="13" eb="15">
      <t>カテイ</t>
    </rPh>
    <rPh sb="15" eb="17">
      <t>ヘンセイ</t>
    </rPh>
    <rPh sb="17" eb="19">
      <t>カイギ</t>
    </rPh>
    <rPh sb="20" eb="23">
      <t>ゼンタイカイ</t>
    </rPh>
    <rPh sb="25" eb="27">
      <t>イクエイ</t>
    </rPh>
    <rPh sb="27" eb="29">
      <t>ニュウシ</t>
    </rPh>
    <rPh sb="29" eb="31">
      <t>カイジョウ</t>
    </rPh>
    <rPh sb="31" eb="33">
      <t>ジュンビ</t>
    </rPh>
    <phoneticPr fontId="1"/>
  </si>
  <si>
    <t>私立高校Ａ日程入試（育英入試会場）
SC    SSW　ALT</t>
    <rPh sb="0" eb="9">
      <t>シリツコウコウエイニッテイニュウシ</t>
    </rPh>
    <rPh sb="10" eb="12">
      <t>イクエイ</t>
    </rPh>
    <rPh sb="12" eb="14">
      <t>ニュウシ</t>
    </rPh>
    <rPh sb="14" eb="16">
      <t>カイジョウ</t>
    </rPh>
    <phoneticPr fontId="1"/>
  </si>
  <si>
    <t>指導委員会⑪　　東北高校前日準備
ALT</t>
    <rPh sb="8" eb="10">
      <t>トウホク</t>
    </rPh>
    <rPh sb="10" eb="12">
      <t>コウコウ</t>
    </rPh>
    <rPh sb="12" eb="16">
      <t>ゼンジツジュンビ</t>
    </rPh>
    <phoneticPr fontId="1"/>
  </si>
  <si>
    <r>
      <t xml:space="preserve">試験期間部活中止～１３日  　SSW　ALT
</t>
    </r>
    <r>
      <rPr>
        <sz val="10"/>
        <color theme="1"/>
        <rFont val="ＤＨＰ平成明朝体W3"/>
        <family val="1"/>
        <charset val="128"/>
      </rPr>
      <t>私立高校Ｂ日程入試（東北入試会場）　</t>
    </r>
    <rPh sb="0" eb="2">
      <t>シケン</t>
    </rPh>
    <rPh sb="2" eb="4">
      <t>キカン</t>
    </rPh>
    <rPh sb="4" eb="6">
      <t>ブカツ</t>
    </rPh>
    <rPh sb="6" eb="8">
      <t>チュウシ</t>
    </rPh>
    <rPh sb="11" eb="12">
      <t>ニチ</t>
    </rPh>
    <rPh sb="23" eb="25">
      <t>シリツ</t>
    </rPh>
    <rPh sb="25" eb="27">
      <t>コウコウ</t>
    </rPh>
    <rPh sb="28" eb="30">
      <t>ニッテイ</t>
    </rPh>
    <rPh sb="30" eb="32">
      <t>ニュウシ</t>
    </rPh>
    <rPh sb="33" eb="35">
      <t>トウホク</t>
    </rPh>
    <rPh sb="35" eb="37">
      <t>ニュウシ</t>
    </rPh>
    <rPh sb="37" eb="39">
      <t>カイジョウ</t>
    </rPh>
    <phoneticPr fontId="1"/>
  </si>
  <si>
    <t xml:space="preserve"> いじめ問題対策連絡協議会（市役所）
ALT</t>
    <phoneticPr fontId="1"/>
  </si>
  <si>
    <t>職員会議⑪・卒業認定会議
SSW　ALT</t>
    <rPh sb="0" eb="2">
      <t>ショクイン</t>
    </rPh>
    <rPh sb="2" eb="4">
      <t>カイギ</t>
    </rPh>
    <rPh sb="6" eb="8">
      <t>ソツギョウ</t>
    </rPh>
    <rPh sb="8" eb="10">
      <t>ニンテイ</t>
    </rPh>
    <rPh sb="10" eb="12">
      <t>カイギ</t>
    </rPh>
    <phoneticPr fontId="1"/>
  </si>
  <si>
    <t>市Ｐ連役員会⑤
SC　ALT</t>
    <rPh sb="0" eb="1">
      <t>シ</t>
    </rPh>
    <rPh sb="2" eb="6">
      <t>レンヤクインカイ</t>
    </rPh>
    <phoneticPr fontId="1"/>
  </si>
  <si>
    <r>
      <t xml:space="preserve">生徒集会（３年生へのメッセージ）　　
</t>
    </r>
    <r>
      <rPr>
        <sz val="10"/>
        <color theme="1"/>
        <rFont val="ＤＨＰ平成明朝体W3"/>
        <family val="1"/>
        <charset val="128"/>
      </rPr>
      <t>学年部会⑪　　　ALT
市中体連役員会③（会長校）14:00</t>
    </r>
    <rPh sb="19" eb="21">
      <t>ガクネン</t>
    </rPh>
    <rPh sb="21" eb="23">
      <t>ブカイ</t>
    </rPh>
    <phoneticPr fontId="1"/>
  </si>
  <si>
    <t>市教育相談担当者会議（）
SSW　　ALT</t>
    <rPh sb="0" eb="1">
      <t>シ</t>
    </rPh>
    <rPh sb="1" eb="3">
      <t>キョウイク</t>
    </rPh>
    <rPh sb="3" eb="5">
      <t>ソウダン</t>
    </rPh>
    <rPh sb="5" eb="8">
      <t>タントウシャ</t>
    </rPh>
    <rPh sb="8" eb="10">
      <t>カイギ</t>
    </rPh>
    <phoneticPr fontId="1"/>
  </si>
  <si>
    <r>
      <rPr>
        <sz val="10"/>
        <rFont val="ＤＨＰ平成明朝体W3"/>
        <family val="3"/>
        <charset val="128"/>
      </rPr>
      <t>市教研理事・部長会（玉小）監査</t>
    </r>
    <r>
      <rPr>
        <sz val="10"/>
        <color theme="3" tint="0.39997558519241921"/>
        <rFont val="ＤＨＰ平成明朝体W3"/>
        <family val="3"/>
        <charset val="128"/>
      </rPr>
      <t xml:space="preserve">
</t>
    </r>
    <r>
      <rPr>
        <sz val="10"/>
        <color theme="1"/>
        <rFont val="ＤＨＰ平成明朝体W3"/>
        <family val="1"/>
        <charset val="128"/>
      </rPr>
      <t>教科部会⑥（補助教材意見集約）
ALT</t>
    </r>
    <rPh sb="11" eb="12">
      <t>ショウ</t>
    </rPh>
    <rPh sb="16" eb="18">
      <t>キョウカ</t>
    </rPh>
    <rPh sb="18" eb="20">
      <t>ブカイ</t>
    </rPh>
    <rPh sb="22" eb="24">
      <t>ホジョ</t>
    </rPh>
    <rPh sb="24" eb="26">
      <t>キョウザイ</t>
    </rPh>
    <rPh sb="26" eb="28">
      <t>イケン</t>
    </rPh>
    <rPh sb="28" eb="30">
      <t>シュウヤク</t>
    </rPh>
    <phoneticPr fontId="1"/>
  </si>
  <si>
    <t>安全点検日　　ALT
学年部会⑫・学級編成会議①</t>
    <rPh sb="11" eb="13">
      <t>ガクネン</t>
    </rPh>
    <rPh sb="13" eb="15">
      <t>ブカイ</t>
    </rPh>
    <rPh sb="17" eb="19">
      <t>ガッキュウ</t>
    </rPh>
    <rPh sb="19" eb="21">
      <t>ヘンセイ</t>
    </rPh>
    <rPh sb="21" eb="23">
      <t>カイギ</t>
    </rPh>
    <phoneticPr fontId="1"/>
  </si>
  <si>
    <t>指導委員会⑫　　事務作業日
SC    SSW　ALT</t>
    <rPh sb="0" eb="2">
      <t>シドウ</t>
    </rPh>
    <rPh sb="2" eb="5">
      <t>イインカイ</t>
    </rPh>
    <rPh sb="8" eb="13">
      <t>ジムサギョウビ</t>
    </rPh>
    <phoneticPr fontId="1"/>
  </si>
  <si>
    <t>運営委員会⑫－Ａ   
公立高校本試験　ALT</t>
    <rPh sb="12" eb="14">
      <t>コウリツ</t>
    </rPh>
    <rPh sb="14" eb="16">
      <t>コウコウ</t>
    </rPh>
    <rPh sb="16" eb="19">
      <t>ホンシケン</t>
    </rPh>
    <phoneticPr fontId="1"/>
  </si>
  <si>
    <t>運営委員会⑫－Ｂ　学校保健会監査会   
ALT</t>
    <rPh sb="0" eb="2">
      <t>ウンエイ</t>
    </rPh>
    <rPh sb="2" eb="5">
      <t>イインカイ</t>
    </rPh>
    <rPh sb="9" eb="11">
      <t>ガッコウ</t>
    </rPh>
    <rPh sb="11" eb="13">
      <t>ホケン</t>
    </rPh>
    <rPh sb="13" eb="14">
      <t>カイ</t>
    </rPh>
    <rPh sb="14" eb="16">
      <t>カンサ</t>
    </rPh>
    <rPh sb="16" eb="17">
      <t>カイ</t>
    </rPh>
    <phoneticPr fontId="1"/>
  </si>
  <si>
    <t>同窓会入会式・総練習　SSW　ALT</t>
    <rPh sb="0" eb="3">
      <t>ドウソウカイ</t>
    </rPh>
    <rPh sb="3" eb="5">
      <t>ニュウカイ</t>
    </rPh>
    <rPh sb="5" eb="6">
      <t>シキ</t>
    </rPh>
    <rPh sb="7" eb="10">
      <t>ソウレンシュウ</t>
    </rPh>
    <phoneticPr fontId="1"/>
  </si>
  <si>
    <t>第73回卒業式　9:30～　　ALT</t>
    <rPh sb="0" eb="1">
      <t>ダイ</t>
    </rPh>
    <rPh sb="3" eb="4">
      <t>カイ</t>
    </rPh>
    <rPh sb="4" eb="7">
      <t>ソツギョウシキ</t>
    </rPh>
    <phoneticPr fontId="1"/>
  </si>
  <si>
    <t>公立高校合格発表日　ALT</t>
    <rPh sb="0" eb="2">
      <t>コウリツ</t>
    </rPh>
    <rPh sb="2" eb="4">
      <t>コウコウ</t>
    </rPh>
    <rPh sb="4" eb="6">
      <t>ゴウカク</t>
    </rPh>
    <rPh sb="6" eb="8">
      <t>ハッピョウ</t>
    </rPh>
    <rPh sb="8" eb="9">
      <t>ビ</t>
    </rPh>
    <phoneticPr fontId="1"/>
  </si>
  <si>
    <t>SC    SSW　ALT</t>
    <phoneticPr fontId="1"/>
  </si>
  <si>
    <t>学年部会⑫・学級編成会議②
市内小学校卒業式　　ALT
全校清掃日（放課後30分）</t>
    <rPh sb="0" eb="2">
      <t>ガクネン</t>
    </rPh>
    <rPh sb="2" eb="4">
      <t>ブカイ</t>
    </rPh>
    <rPh sb="6" eb="8">
      <t>ガッキュウ</t>
    </rPh>
    <rPh sb="8" eb="10">
      <t>ヘンセイ</t>
    </rPh>
    <rPh sb="10" eb="12">
      <t>カイギ</t>
    </rPh>
    <rPh sb="14" eb="16">
      <t>シナイ</t>
    </rPh>
    <rPh sb="16" eb="19">
      <t>ショウガッコウ</t>
    </rPh>
    <rPh sb="19" eb="22">
      <t>ソツギョウシキ</t>
    </rPh>
    <rPh sb="28" eb="30">
      <t>ゼンコウ</t>
    </rPh>
    <rPh sb="30" eb="32">
      <t>セイソウ</t>
    </rPh>
    <rPh sb="32" eb="33">
      <t>ビ</t>
    </rPh>
    <rPh sb="34" eb="37">
      <t>ホウカゴ</t>
    </rPh>
    <rPh sb="39" eb="40">
      <t>フン</t>
    </rPh>
    <phoneticPr fontId="1"/>
  </si>
  <si>
    <t>SSW　ALT</t>
    <phoneticPr fontId="1"/>
  </si>
  <si>
    <t>小中連絡会　南小10:30 岩小13:30　  SC　ALT</t>
    <phoneticPr fontId="1"/>
  </si>
  <si>
    <t>修了式　学級編成会議③　調査書等作成⑦
＊飲酒運転根絶運動の日　　SSW　ALT</t>
    <rPh sb="0" eb="3">
      <t>シュウリョウシキ</t>
    </rPh>
    <rPh sb="4" eb="6">
      <t>ガッキュウ</t>
    </rPh>
    <rPh sb="6" eb="8">
      <t>ヘンセイ</t>
    </rPh>
    <rPh sb="8" eb="10">
      <t>カイギ</t>
    </rPh>
    <rPh sb="12" eb="18">
      <t>チョウサショトウサクセイ</t>
    </rPh>
    <phoneticPr fontId="1"/>
  </si>
  <si>
    <t>市中体連専門部会・抽選(部会長校)15:30　ALT
PTA運営委員会①（学支室）19:00</t>
    <rPh sb="30" eb="35">
      <t>ウンエイイインカイ</t>
    </rPh>
    <rPh sb="37" eb="39">
      <t>ガクシ</t>
    </rPh>
    <rPh sb="39" eb="40">
      <t>シツ</t>
    </rPh>
    <phoneticPr fontId="1"/>
  </si>
  <si>
    <t xml:space="preserve"> SSW
避難所開設委員会準備会（校長室）19:00</t>
    <rPh sb="5" eb="8">
      <t>ヒナンジョ</t>
    </rPh>
    <rPh sb="8" eb="10">
      <t>カイセツ</t>
    </rPh>
    <rPh sb="10" eb="13">
      <t>イインカイ</t>
    </rPh>
    <rPh sb="13" eb="16">
      <t>ジュンビカイ</t>
    </rPh>
    <rPh sb="17" eb="20">
      <t>コウチョウシツ</t>
    </rPh>
    <phoneticPr fontId="1"/>
  </si>
  <si>
    <t>仙台教育事務所　所長訪問（午前）
◆市特担者会①（西中）16:00</t>
    <rPh sb="0" eb="2">
      <t>センダイ</t>
    </rPh>
    <rPh sb="2" eb="4">
      <t>キョウイク</t>
    </rPh>
    <rPh sb="4" eb="7">
      <t>ジムショ</t>
    </rPh>
    <rPh sb="8" eb="10">
      <t>ショチョウ</t>
    </rPh>
    <rPh sb="10" eb="12">
      <t>ホウモン</t>
    </rPh>
    <rPh sb="13" eb="15">
      <t>ゴゼン</t>
    </rPh>
    <rPh sb="18" eb="19">
      <t>シ</t>
    </rPh>
    <rPh sb="19" eb="20">
      <t>トク</t>
    </rPh>
    <rPh sb="20" eb="22">
      <t>タンシャ</t>
    </rPh>
    <rPh sb="22" eb="23">
      <t>カイ</t>
    </rPh>
    <rPh sb="25" eb="27">
      <t>ニシチュウ</t>
    </rPh>
    <phoneticPr fontId="1"/>
  </si>
  <si>
    <t>眼科検診（１年，2-1,市陸の３年）13:30　SSW　ALT
市福祉教育実践発表（南小）　◆市特支学級交流会　 
避難所開設委員会（多目的）19:00　　</t>
    <rPh sb="12" eb="13">
      <t>シ</t>
    </rPh>
    <rPh sb="13" eb="14">
      <t>リク</t>
    </rPh>
    <rPh sb="16" eb="17">
      <t>ネン</t>
    </rPh>
    <rPh sb="32" eb="35">
      <t>シフクシ</t>
    </rPh>
    <rPh sb="35" eb="37">
      <t>キョウイク</t>
    </rPh>
    <rPh sb="37" eb="39">
      <t>ジッセン</t>
    </rPh>
    <rPh sb="39" eb="41">
      <t>ハッピョウ</t>
    </rPh>
    <rPh sb="42" eb="44">
      <t>ミナミショウ</t>
    </rPh>
    <rPh sb="58" eb="61">
      <t>ヒナンジョ</t>
    </rPh>
    <rPh sb="61" eb="63">
      <t>カイセツ</t>
    </rPh>
    <rPh sb="63" eb="66">
      <t>イインカイ</t>
    </rPh>
    <rPh sb="67" eb="70">
      <t>タモクテキ</t>
    </rPh>
    <phoneticPr fontId="1"/>
  </si>
  <si>
    <t>眼科検診（３年，2-2,2-3）13:30　市陸上大会予備日
教科書展示会～２８日まで　
試験期間部活中止～２1日　　</t>
    <rPh sb="23" eb="25">
      <t>リクジョウ</t>
    </rPh>
    <rPh sb="31" eb="34">
      <t>キョウカショ</t>
    </rPh>
    <rPh sb="34" eb="37">
      <t>テンジカイ</t>
    </rPh>
    <rPh sb="40" eb="41">
      <t>ニチ</t>
    </rPh>
    <phoneticPr fontId="1"/>
  </si>
  <si>
    <t>　　
　</t>
    <phoneticPr fontId="1"/>
  </si>
  <si>
    <t>／</t>
    <phoneticPr fontId="1"/>
  </si>
  <si>
    <t>／</t>
    <phoneticPr fontId="1"/>
  </si>
  <si>
    <t>H31</t>
  </si>
  <si>
    <t>市中学校総合大会</t>
  </si>
  <si>
    <t>安全点検日
仕事始め　</t>
  </si>
  <si>
    <t>市中学校総合大会予備日</t>
    <rPh sb="8" eb="11">
      <t>ヨビビ</t>
    </rPh>
    <phoneticPr fontId="1"/>
  </si>
  <si>
    <t>職員会議⑥（部活中止日）</t>
    <rPh sb="6" eb="8">
      <t>ブカツ</t>
    </rPh>
    <rPh sb="8" eb="11">
      <t>チュウシビ</t>
    </rPh>
    <phoneticPr fontId="1"/>
  </si>
  <si>
    <t xml:space="preserve">◆　調査書等作成員会①
</t>
    <rPh sb="2" eb="5">
      <t>チョウサショ</t>
    </rPh>
    <rPh sb="5" eb="6">
      <t>トウ</t>
    </rPh>
    <rPh sb="6" eb="8">
      <t>サクセイ</t>
    </rPh>
    <rPh sb="8" eb="9">
      <t>イン</t>
    </rPh>
    <rPh sb="9" eb="10">
      <t>カイ</t>
    </rPh>
    <phoneticPr fontId="1"/>
  </si>
  <si>
    <t>◆市Ｐ連セミナー（未定）</t>
    <rPh sb="1" eb="2">
      <t>シ</t>
    </rPh>
    <rPh sb="3" eb="4">
      <t>レン</t>
    </rPh>
    <rPh sb="9" eb="11">
      <t>ミテイ</t>
    </rPh>
    <phoneticPr fontId="1"/>
  </si>
  <si>
    <t>◆ＰＴＡ本部役員会③</t>
    <rPh sb="4" eb="9">
      <t>ホンブヤクインカイ</t>
    </rPh>
    <phoneticPr fontId="1"/>
  </si>
  <si>
    <t>全校清掃日（放課後30分）
◆ＰＴＡ中間監査</t>
    <rPh sb="18" eb="20">
      <t>チュウカン</t>
    </rPh>
    <rPh sb="20" eb="22">
      <t>カンサ</t>
    </rPh>
    <phoneticPr fontId="1"/>
  </si>
  <si>
    <t>元日　　  ◆竹駒神社　校庭貸与～1/3  18:00</t>
    <rPh sb="0" eb="2">
      <t>ガンジツ</t>
    </rPh>
    <rPh sb="7" eb="11">
      <t>タケコマジンジャ</t>
    </rPh>
    <rPh sb="12" eb="16">
      <t>コウテイタイヨ</t>
    </rPh>
    <phoneticPr fontId="1"/>
  </si>
  <si>
    <t>指導委員会⑨</t>
    <rPh sb="0" eb="2">
      <t>シドウ</t>
    </rPh>
    <rPh sb="2" eb="5">
      <t>イインカイ</t>
    </rPh>
    <phoneticPr fontId="1"/>
  </si>
  <si>
    <t xml:space="preserve">安全点検日
学年部会⑪・学級編成会議①    </t>
    <rPh sb="6" eb="8">
      <t>ガクネン</t>
    </rPh>
    <rPh sb="8" eb="10">
      <t>ブカイ</t>
    </rPh>
    <rPh sb="12" eb="14">
      <t>ガッキュウ</t>
    </rPh>
    <rPh sb="14" eb="16">
      <t>ヘンセイ</t>
    </rPh>
    <rPh sb="16" eb="18">
      <t>カイギ</t>
    </rPh>
    <phoneticPr fontId="1"/>
  </si>
  <si>
    <r>
      <rPr>
        <sz val="10"/>
        <color rgb="FF000000"/>
        <rFont val="ＤＨＰ平成明朝体W3"/>
        <family val="1"/>
        <charset val="128"/>
      </rPr>
      <t xml:space="preserve">敬老の日
</t>
    </r>
    <rPh sb="0" eb="2">
      <t>ケイロウ</t>
    </rPh>
    <rPh sb="3" eb="4">
      <t>ヒ</t>
    </rPh>
    <phoneticPr fontId="1"/>
  </si>
  <si>
    <t>仕事納め　</t>
    <rPh sb="0" eb="2">
      <t>シゴト</t>
    </rPh>
    <rPh sb="2" eb="3">
      <t>オサ</t>
    </rPh>
    <phoneticPr fontId="1"/>
  </si>
  <si>
    <t>離任式
職員室　机移動</t>
    <rPh sb="0" eb="3">
      <t>リニンシキ</t>
    </rPh>
    <rPh sb="4" eb="7">
      <t>ショクインシツ</t>
    </rPh>
    <rPh sb="8" eb="9">
      <t>ツクエ</t>
    </rPh>
    <rPh sb="9" eb="11">
      <t>イドウ</t>
    </rPh>
    <phoneticPr fontId="1"/>
  </si>
  <si>
    <t xml:space="preserve">学校保健会秋季総会，研修会
市いじめ防止フォーラム打合せ（市役所）  </t>
    <rPh sb="25" eb="27">
      <t>ウチアワ</t>
    </rPh>
    <rPh sb="29" eb="32">
      <t>シヤクショ</t>
    </rPh>
    <phoneticPr fontId="1"/>
  </si>
  <si>
    <t xml:space="preserve">
</t>
    <phoneticPr fontId="1"/>
  </si>
  <si>
    <t>弁</t>
    <rPh sb="0" eb="1">
      <t>ベン</t>
    </rPh>
    <phoneticPr fontId="1"/>
  </si>
  <si>
    <t>夏季学び塾～５日　
通学路安全対策推進委員会（市役所）</t>
    <rPh sb="23" eb="26">
      <t>シヤクショ</t>
    </rPh>
    <phoneticPr fontId="1"/>
  </si>
  <si>
    <t>　</t>
    <phoneticPr fontId="1"/>
  </si>
  <si>
    <t>　</t>
    <phoneticPr fontId="1"/>
  </si>
  <si>
    <t>教育課程編成会議（全体会）</t>
    <phoneticPr fontId="1"/>
  </si>
  <si>
    <t>　</t>
    <phoneticPr fontId="1"/>
  </si>
  <si>
    <t>R．３</t>
    <phoneticPr fontId="1"/>
  </si>
  <si>
    <t>辞令交付式（市職，指導助手，支援員）
転入職員着任　市通学路安全点検～７日</t>
    <rPh sb="0" eb="2">
      <t>ジレイ</t>
    </rPh>
    <rPh sb="2" eb="4">
      <t>コウフ</t>
    </rPh>
    <rPh sb="4" eb="5">
      <t>シキ</t>
    </rPh>
    <rPh sb="6" eb="8">
      <t>シショク</t>
    </rPh>
    <rPh sb="9" eb="11">
      <t>シドウ</t>
    </rPh>
    <rPh sb="11" eb="13">
      <t>ジョシュ</t>
    </rPh>
    <rPh sb="14" eb="16">
      <t>シエン</t>
    </rPh>
    <rPh sb="16" eb="17">
      <t>イン</t>
    </rPh>
    <rPh sb="19" eb="21">
      <t>テンニュウ</t>
    </rPh>
    <rPh sb="21" eb="23">
      <t>ショクイン</t>
    </rPh>
    <rPh sb="23" eb="25">
      <t>チャクニン</t>
    </rPh>
    <rPh sb="26" eb="27">
      <t>シ</t>
    </rPh>
    <rPh sb="27" eb="30">
      <t>ツウガクロ</t>
    </rPh>
    <rPh sb="30" eb="32">
      <t>アンゼン</t>
    </rPh>
    <rPh sb="32" eb="34">
      <t>テンケン</t>
    </rPh>
    <rPh sb="36" eb="37">
      <t>ニチ</t>
    </rPh>
    <phoneticPr fontId="1"/>
  </si>
  <si>
    <t>R．２</t>
  </si>
  <si>
    <t>R．２</t>
    <phoneticPr fontId="1"/>
  </si>
  <si>
    <t xml:space="preserve">
＊飲酒運転根絶運動の日
</t>
    <phoneticPr fontId="1"/>
  </si>
  <si>
    <t>事務作業日⑪（定時退庁日）
自己評価全体会②　14:40　</t>
    <phoneticPr fontId="1"/>
  </si>
  <si>
    <t>事務作業日⑩（定時退庁日）
会計簿提出（事務へ）
自己評価分科会②（指導委員会毎）  　
　　　　　</t>
    <rPh sb="14" eb="16">
      <t>カイケイ</t>
    </rPh>
    <rPh sb="16" eb="17">
      <t>ボ</t>
    </rPh>
    <rPh sb="17" eb="19">
      <t>テイシュツ</t>
    </rPh>
    <rPh sb="20" eb="22">
      <t>ジム</t>
    </rPh>
    <phoneticPr fontId="1"/>
  </si>
  <si>
    <t>各種・学年委員会⑤</t>
    <phoneticPr fontId="1"/>
  </si>
  <si>
    <t>夏季学び塾～５日　
市就学相談～５日    ◆市i-Teacher研修会</t>
    <rPh sb="23" eb="24">
      <t>シ</t>
    </rPh>
    <rPh sb="33" eb="36">
      <t>ケンシュウカイ</t>
    </rPh>
    <phoneticPr fontId="1"/>
  </si>
  <si>
    <t>山の日</t>
    <rPh sb="0" eb="1">
      <t>ヤマ</t>
    </rPh>
    <rPh sb="2" eb="3">
      <t>ニチ</t>
    </rPh>
    <phoneticPr fontId="1"/>
  </si>
  <si>
    <t>事務作業日</t>
    <rPh sb="0" eb="2">
      <t>ジム</t>
    </rPh>
    <rPh sb="2" eb="4">
      <t>サギョウ</t>
    </rPh>
    <rPh sb="4" eb="5">
      <t>ビ</t>
    </rPh>
    <phoneticPr fontId="1"/>
  </si>
  <si>
    <t>◆ＰＴＡ新旧引継ぎ会（学年・専門）　</t>
    <rPh sb="4" eb="6">
      <t>シンキュウ</t>
    </rPh>
    <rPh sb="6" eb="8">
      <t>ヒキツ</t>
    </rPh>
    <rPh sb="9" eb="10">
      <t>カイ</t>
    </rPh>
    <rPh sb="11" eb="13">
      <t>ガクネン</t>
    </rPh>
    <rPh sb="14" eb="16">
      <t>センモン</t>
    </rPh>
    <phoneticPr fontId="1"/>
  </si>
  <si>
    <t>校長：県特支設置校長協議会（日立シス）13:00
◆手をつなぐ親の会（岩小）</t>
    <rPh sb="0" eb="2">
      <t>コウチョウ</t>
    </rPh>
    <rPh sb="3" eb="4">
      <t>ケン</t>
    </rPh>
    <rPh sb="4" eb="6">
      <t>トクシ</t>
    </rPh>
    <rPh sb="6" eb="8">
      <t>セッチ</t>
    </rPh>
    <rPh sb="8" eb="10">
      <t>コウチョウ</t>
    </rPh>
    <rPh sb="10" eb="13">
      <t>キョウギカイ</t>
    </rPh>
    <rPh sb="14" eb="16">
      <t>ヒタチ</t>
    </rPh>
    <rPh sb="26" eb="27">
      <t>テ</t>
    </rPh>
    <rPh sb="31" eb="32">
      <t>オヤ</t>
    </rPh>
    <rPh sb="33" eb="34">
      <t>カイ</t>
    </rPh>
    <rPh sb="35" eb="37">
      <t>イワショウ</t>
    </rPh>
    <phoneticPr fontId="1"/>
  </si>
  <si>
    <t>職員会議①－１  9:00　◆服務宣誓式（市役所）13:30
学年部会①－１ 10:30   松風会（担当新3年）
安全点検日　</t>
    <rPh sb="31" eb="33">
      <t>ガクネン</t>
    </rPh>
    <rPh sb="33" eb="35">
      <t>ブカイ</t>
    </rPh>
    <phoneticPr fontId="1"/>
  </si>
  <si>
    <r>
      <t xml:space="preserve">職員会議①－２  9:00　学年部会①－2　13:00
</t>
    </r>
    <r>
      <rPr>
        <b/>
        <i/>
        <sz val="9"/>
        <color rgb="FFFF0000"/>
        <rFont val="ＭＳ ゴシック"/>
        <family val="3"/>
        <charset val="128"/>
      </rPr>
      <t/>
    </r>
    <rPh sb="0" eb="2">
      <t>ショクイン</t>
    </rPh>
    <rPh sb="2" eb="4">
      <t>カイギ</t>
    </rPh>
    <phoneticPr fontId="1"/>
  </si>
  <si>
    <t>＊飲酒運転根絶の日</t>
  </si>
  <si>
    <t>職員会議⑨（学校診断会議全体会）</t>
    <rPh sb="14" eb="15">
      <t>カイ</t>
    </rPh>
    <phoneticPr fontId="1"/>
  </si>
  <si>
    <t>◆岩沼市防災訓練（洪水，土砂災害）9:00~
生徒は登校しない日（外部総合）
全日本中学校通信陸上競技大会宮城県大会 （宮城県総合運動場）　　　</t>
    <rPh sb="1" eb="4">
      <t>イワヌマシ</t>
    </rPh>
    <rPh sb="4" eb="6">
      <t>ボウサイ</t>
    </rPh>
    <rPh sb="6" eb="8">
      <t>クンレン</t>
    </rPh>
    <rPh sb="9" eb="11">
      <t>コウズイ</t>
    </rPh>
    <rPh sb="12" eb="14">
      <t>ドシャ</t>
    </rPh>
    <rPh sb="14" eb="16">
      <t>サイガイ</t>
    </rPh>
    <rPh sb="23" eb="25">
      <t>セイト</t>
    </rPh>
    <rPh sb="26" eb="28">
      <t>トウコウ</t>
    </rPh>
    <rPh sb="31" eb="32">
      <t>ヒ</t>
    </rPh>
    <rPh sb="33" eb="35">
      <t>ガイブ</t>
    </rPh>
    <rPh sb="35" eb="37">
      <t>ソウゴウ</t>
    </rPh>
    <rPh sb="60" eb="68">
      <t>ミヤギケンソウゴウウンドウジョウ</t>
    </rPh>
    <phoneticPr fontId="1"/>
  </si>
  <si>
    <t>学校診断分科会（学年部会）</t>
    <rPh sb="8" eb="10">
      <t>ガクネン</t>
    </rPh>
    <rPh sb="10" eb="12">
      <t>ブカイ</t>
    </rPh>
    <phoneticPr fontId="1"/>
  </si>
  <si>
    <t>校内書きぞめ展・参観週間～１９日</t>
    <rPh sb="0" eb="2">
      <t>コウナイ</t>
    </rPh>
    <rPh sb="2" eb="3">
      <t>カ</t>
    </rPh>
    <rPh sb="6" eb="7">
      <t>テン</t>
    </rPh>
    <rPh sb="8" eb="10">
      <t>サンカン</t>
    </rPh>
    <rPh sb="10" eb="12">
      <t>シュウカン</t>
    </rPh>
    <rPh sb="15" eb="16">
      <t>ニチ</t>
    </rPh>
    <phoneticPr fontId="1"/>
  </si>
  <si>
    <t>◆エアポートマラソン</t>
    <phoneticPr fontId="1"/>
  </si>
  <si>
    <t xml:space="preserve">◆印：日程が未定のもの　（決まり次第反映する）
</t>
    <rPh sb="1" eb="2">
      <t>シルシ</t>
    </rPh>
    <rPh sb="3" eb="5">
      <t>ニッテイ</t>
    </rPh>
    <rPh sb="6" eb="8">
      <t>ミテイ</t>
    </rPh>
    <rPh sb="13" eb="14">
      <t>キ</t>
    </rPh>
    <rPh sb="16" eb="18">
      <t>シダイ</t>
    </rPh>
    <rPh sb="18" eb="20">
      <t>ハンエイ</t>
    </rPh>
    <phoneticPr fontId="1"/>
  </si>
  <si>
    <t xml:space="preserve">◆　２年心肺蘇生法講習会（消防）午前中体育で。
</t>
    <rPh sb="3" eb="4">
      <t>ネン</t>
    </rPh>
    <rPh sb="4" eb="6">
      <t>シンパイ</t>
    </rPh>
    <rPh sb="6" eb="9">
      <t>ソセイホウ</t>
    </rPh>
    <rPh sb="9" eb="12">
      <t>コウシュウカイ</t>
    </rPh>
    <rPh sb="13" eb="15">
      <t>ショウボウ</t>
    </rPh>
    <rPh sb="16" eb="19">
      <t>ゴゼンチュウ</t>
    </rPh>
    <rPh sb="19" eb="21">
      <t>タイイク</t>
    </rPh>
    <phoneticPr fontId="1"/>
  </si>
  <si>
    <t>◆　英語能力測定テスト（英語ＩＢＡ）２年生
◆　乳幼児体験（２年生・家庭科）
◆　１年認知症キャラバン</t>
    <rPh sb="2" eb="4">
      <t>エイゴ</t>
    </rPh>
    <rPh sb="4" eb="6">
      <t>ノウリョク</t>
    </rPh>
    <rPh sb="6" eb="8">
      <t>ソクテイ</t>
    </rPh>
    <rPh sb="12" eb="14">
      <t>エイゴ</t>
    </rPh>
    <rPh sb="19" eb="21">
      <t>ネンセイ</t>
    </rPh>
    <rPh sb="24" eb="27">
      <t>ニュウヨウジ</t>
    </rPh>
    <rPh sb="27" eb="29">
      <t>タイケン</t>
    </rPh>
    <rPh sb="31" eb="33">
      <t>ネンセイ</t>
    </rPh>
    <rPh sb="34" eb="37">
      <t>カテイカ</t>
    </rPh>
    <rPh sb="42" eb="43">
      <t>ネン</t>
    </rPh>
    <rPh sb="43" eb="46">
      <t>ニンチショウ</t>
    </rPh>
    <phoneticPr fontId="1"/>
  </si>
  <si>
    <t>◆　調査書等作成委員会</t>
    <rPh sb="2" eb="11">
      <t>チョウサショトウサクセイイインカイ</t>
    </rPh>
    <phoneticPr fontId="1"/>
  </si>
  <si>
    <t>◆　調査書等作成委員会</t>
    <phoneticPr fontId="1"/>
  </si>
  <si>
    <t>分配作業　教科書（被服室）9:00　
ワーク（技術室）10:00　
学年部会①－4（予備）　</t>
    <rPh sb="0" eb="2">
      <t>ブンパイ</t>
    </rPh>
    <rPh sb="2" eb="4">
      <t>サギョウ</t>
    </rPh>
    <rPh sb="5" eb="8">
      <t>キョウカショ</t>
    </rPh>
    <rPh sb="9" eb="11">
      <t>ヒフク</t>
    </rPh>
    <rPh sb="11" eb="12">
      <t>シツ</t>
    </rPh>
    <rPh sb="23" eb="25">
      <t>ギジュツ</t>
    </rPh>
    <rPh sb="25" eb="26">
      <t>シツ</t>
    </rPh>
    <rPh sb="34" eb="36">
      <t>ガクネン</t>
    </rPh>
    <rPh sb="36" eb="38">
      <t>ブカイ</t>
    </rPh>
    <rPh sb="42" eb="44">
      <t>ヨビ</t>
    </rPh>
    <phoneticPr fontId="1"/>
  </si>
  <si>
    <t>学校保健会常任委員会（　）
市Ｐ連役員会⑤</t>
    <rPh sb="0" eb="2">
      <t>ガッコウ</t>
    </rPh>
    <rPh sb="2" eb="4">
      <t>ホケン</t>
    </rPh>
    <rPh sb="4" eb="5">
      <t>カイ</t>
    </rPh>
    <rPh sb="5" eb="7">
      <t>ジョウニン</t>
    </rPh>
    <rPh sb="7" eb="10">
      <t>イインカイ</t>
    </rPh>
    <phoneticPr fontId="1"/>
  </si>
  <si>
    <t>職員会議⑤ ◆現職教育（救急救命，エピペン）
◆南国市訪問団岩沼訪問（歓迎親睦会２４日）</t>
    <rPh sb="24" eb="26">
      <t>ナンゴク</t>
    </rPh>
    <rPh sb="26" eb="27">
      <t>シ</t>
    </rPh>
    <rPh sb="27" eb="30">
      <t>ホウモンダン</t>
    </rPh>
    <rPh sb="30" eb="32">
      <t>イワヌマ</t>
    </rPh>
    <rPh sb="32" eb="34">
      <t>ホウモン</t>
    </rPh>
    <rPh sb="35" eb="37">
      <t>カンゲイ</t>
    </rPh>
    <rPh sb="37" eb="40">
      <t>シンボクカイ</t>
    </rPh>
    <rPh sb="42" eb="43">
      <t>ニチ</t>
    </rPh>
    <phoneticPr fontId="1"/>
  </si>
  <si>
    <t>学年部会⑤　
◆南国市教職員懇談会（校長,教頭,教務,研主）</t>
    <rPh sb="8" eb="11">
      <t>ナンコクシ</t>
    </rPh>
    <rPh sb="11" eb="14">
      <t>キョウショクイン</t>
    </rPh>
    <rPh sb="14" eb="17">
      <t>コンダンカイ</t>
    </rPh>
    <rPh sb="18" eb="20">
      <t>コウチョウ</t>
    </rPh>
    <rPh sb="21" eb="23">
      <t>キョウトウ</t>
    </rPh>
    <rPh sb="24" eb="26">
      <t>キョウム</t>
    </rPh>
    <rPh sb="27" eb="29">
      <t>ケンシュ</t>
    </rPh>
    <phoneticPr fontId="1"/>
  </si>
  <si>
    <t>金</t>
    <rPh sb="0" eb="1">
      <t>キン</t>
    </rPh>
    <phoneticPr fontId="1"/>
  </si>
  <si>
    <t>日</t>
    <rPh sb="0" eb="1">
      <t>ニチ</t>
    </rPh>
    <phoneticPr fontId="1"/>
  </si>
  <si>
    <t>月</t>
    <rPh sb="0" eb="1">
      <t>ゲツ</t>
    </rPh>
    <phoneticPr fontId="1"/>
  </si>
  <si>
    <t>R．４</t>
  </si>
  <si>
    <t>R．４</t>
    <phoneticPr fontId="1"/>
  </si>
  <si>
    <t>昭和の日</t>
    <phoneticPr fontId="1"/>
  </si>
  <si>
    <t>海の日</t>
    <phoneticPr fontId="1"/>
  </si>
  <si>
    <t>　</t>
    <phoneticPr fontId="1"/>
  </si>
  <si>
    <t>みやぎ鎮魂の日</t>
    <phoneticPr fontId="1"/>
  </si>
  <si>
    <t>スポーツの日</t>
    <rPh sb="5" eb="6">
      <t>ヒ</t>
    </rPh>
    <phoneticPr fontId="1"/>
  </si>
  <si>
    <t>　</t>
    <phoneticPr fontId="1"/>
  </si>
  <si>
    <t xml:space="preserve"> </t>
    <phoneticPr fontId="1"/>
  </si>
  <si>
    <t>天皇誕生日</t>
    <phoneticPr fontId="1"/>
  </si>
  <si>
    <t>後期始業式　児童生徒による南国市訪問～１６日
◆１年人権教室（第１希望）午後
◆英検ＩＢＡ（２年）６校時</t>
    <rPh sb="0" eb="2">
      <t>コウキ</t>
    </rPh>
    <rPh sb="2" eb="5">
      <t>シギョウシキ</t>
    </rPh>
    <rPh sb="6" eb="8">
      <t>ジドウ</t>
    </rPh>
    <rPh sb="8" eb="10">
      <t>セイト</t>
    </rPh>
    <rPh sb="16" eb="18">
      <t>ホウモン</t>
    </rPh>
    <phoneticPr fontId="1"/>
  </si>
  <si>
    <t>◆３年進路説明会（5,6校時）指導委員会⑧　</t>
    <phoneticPr fontId="1"/>
  </si>
  <si>
    <t>諸表簿提出（出席簿・週案）　
食物アレルギー対応会議（校長室）15:00</t>
    <rPh sb="6" eb="9">
      <t>シュッセキボ</t>
    </rPh>
    <rPh sb="10" eb="12">
      <t>シュウアン</t>
    </rPh>
    <rPh sb="15" eb="17">
      <t>ショクモツ</t>
    </rPh>
    <rPh sb="22" eb="24">
      <t>タイオウ</t>
    </rPh>
    <rPh sb="24" eb="26">
      <t>カイギ</t>
    </rPh>
    <rPh sb="27" eb="30">
      <t>コウチョウシツ</t>
    </rPh>
    <phoneticPr fontId="1"/>
  </si>
  <si>
    <t>披露式・前期始業式・登校指導8:00～8:20
教科書配布（２，３年）入学式準備（午後）
職員写真撮影（多目的）校内研究全体会①15:00</t>
    <rPh sb="0" eb="3">
      <t>ヒロウシキ</t>
    </rPh>
    <rPh sb="4" eb="6">
      <t>ゼンキ</t>
    </rPh>
    <rPh sb="6" eb="9">
      <t>シギョウシキ</t>
    </rPh>
    <rPh sb="10" eb="12">
      <t>トウコウ</t>
    </rPh>
    <rPh sb="12" eb="14">
      <t>シドウ</t>
    </rPh>
    <rPh sb="35" eb="37">
      <t>ニュウガク</t>
    </rPh>
    <rPh sb="37" eb="38">
      <t>シキ</t>
    </rPh>
    <rPh sb="38" eb="40">
      <t>ジュンビ</t>
    </rPh>
    <rPh sb="41" eb="43">
      <t>ゴゴ</t>
    </rPh>
    <phoneticPr fontId="1"/>
  </si>
  <si>
    <t>＊飲酒運転根絶運動の日　</t>
    <phoneticPr fontId="1"/>
  </si>
  <si>
    <t>三者面談②　
教職員健康診断（勤労者活動センター）8:30~11:00</t>
    <rPh sb="0" eb="2">
      <t>サンシャ</t>
    </rPh>
    <rPh sb="2" eb="4">
      <t>メンダン</t>
    </rPh>
    <phoneticPr fontId="1"/>
  </si>
  <si>
    <t>三者面談①　◆学校評議員会①</t>
    <rPh sb="0" eb="2">
      <t>サンシャ</t>
    </rPh>
    <rPh sb="2" eb="4">
      <t>メンダン</t>
    </rPh>
    <phoneticPr fontId="1"/>
  </si>
  <si>
    <t>職員室ワックス塗布（午後） 　</t>
    <phoneticPr fontId="1"/>
  </si>
  <si>
    <t>◆調査書等作成委員会④</t>
    <phoneticPr fontId="1"/>
  </si>
  <si>
    <t>秋分の日</t>
    <phoneticPr fontId="1"/>
  </si>
  <si>
    <t>秋季休業日</t>
    <rPh sb="0" eb="2">
      <t>シュウキ</t>
    </rPh>
    <rPh sb="2" eb="4">
      <t>キュウギョウ</t>
    </rPh>
    <rPh sb="4" eb="5">
      <t>ビ</t>
    </rPh>
    <phoneticPr fontId="1"/>
  </si>
  <si>
    <t>生徒集会（県中総体激励会）
学校自己評価①全体会
諸表簿提出日（出席簿・週案）</t>
    <rPh sb="0" eb="2">
      <t>セイト</t>
    </rPh>
    <rPh sb="2" eb="4">
      <t>シュウカイ</t>
    </rPh>
    <rPh sb="5" eb="6">
      <t>ケン</t>
    </rPh>
    <rPh sb="6" eb="7">
      <t>チュウ</t>
    </rPh>
    <rPh sb="7" eb="9">
      <t>ソウタイ</t>
    </rPh>
    <rPh sb="9" eb="12">
      <t>ゲキレイカイ</t>
    </rPh>
    <rPh sb="32" eb="35">
      <t>シュッセキボ</t>
    </rPh>
    <rPh sb="36" eb="38">
      <t>シュウアン</t>
    </rPh>
    <phoneticPr fontId="1"/>
  </si>
  <si>
    <t>◆学年学級ＰＴＡ　
◆ＰＴＡ新旧本部役員会　　</t>
    <rPh sb="1" eb="3">
      <t>ガクネン</t>
    </rPh>
    <rPh sb="3" eb="5">
      <t>ガッキュウ</t>
    </rPh>
    <rPh sb="14" eb="16">
      <t>シンキュウ</t>
    </rPh>
    <rPh sb="16" eb="21">
      <t>ホンブヤクインカイ</t>
    </rPh>
    <phoneticPr fontId="1"/>
  </si>
  <si>
    <t>市教研第1回研究部会（部会長校）15:00</t>
    <rPh sb="0" eb="1">
      <t>シ</t>
    </rPh>
    <rPh sb="1" eb="3">
      <t>キョウケン</t>
    </rPh>
    <rPh sb="3" eb="4">
      <t>ダイ</t>
    </rPh>
    <rPh sb="5" eb="6">
      <t>カイ</t>
    </rPh>
    <rPh sb="6" eb="8">
      <t>ケンキュウ</t>
    </rPh>
    <rPh sb="8" eb="10">
      <t>ブカイ</t>
    </rPh>
    <rPh sb="11" eb="14">
      <t>ブカイチョウ</t>
    </rPh>
    <rPh sb="14" eb="15">
      <t>コウ</t>
    </rPh>
    <phoneticPr fontId="1"/>
  </si>
  <si>
    <t>◆県駅伝大会</t>
    <phoneticPr fontId="1"/>
  </si>
  <si>
    <r>
      <t>◆県駅伝大会予備日　</t>
    </r>
    <r>
      <rPr>
        <b/>
        <sz val="10"/>
        <color rgb="FF000000"/>
        <rFont val="ＤＨＰ平成明朝体W3"/>
        <family val="1"/>
        <charset val="128"/>
      </rPr>
      <t>　</t>
    </r>
    <rPh sb="1" eb="2">
      <t>ケン</t>
    </rPh>
    <rPh sb="6" eb="9">
      <t>ヨビビ</t>
    </rPh>
    <phoneticPr fontId="1"/>
  </si>
  <si>
    <t>◆市理科大好きフェスティバル（岩小）</t>
    <rPh sb="1" eb="2">
      <t>シ</t>
    </rPh>
    <rPh sb="2" eb="4">
      <t>リカ</t>
    </rPh>
    <rPh sb="4" eb="6">
      <t>ダイス</t>
    </rPh>
    <rPh sb="15" eb="17">
      <t>イワショウ</t>
    </rPh>
    <phoneticPr fontId="1"/>
  </si>
  <si>
    <r>
      <t>◆市研究主任者会②</t>
    </r>
    <r>
      <rPr>
        <sz val="10"/>
        <color rgb="FF000000"/>
        <rFont val="ＤＨＰ平成明朝体W3"/>
        <family val="3"/>
        <charset val="128"/>
      </rPr>
      <t xml:space="preserve">  </t>
    </r>
    <phoneticPr fontId="1"/>
  </si>
  <si>
    <t>◆１年：環境学習（地域清掃）
◆２年：仙台自主研
◆３年：薬物乱用防止教室14:30</t>
    <rPh sb="2" eb="3">
      <t>ネン</t>
    </rPh>
    <rPh sb="4" eb="6">
      <t>カンキョウ</t>
    </rPh>
    <rPh sb="6" eb="8">
      <t>ガクシュウ</t>
    </rPh>
    <rPh sb="9" eb="11">
      <t>チイキ</t>
    </rPh>
    <rPh sb="11" eb="13">
      <t>セイソウ</t>
    </rPh>
    <rPh sb="17" eb="18">
      <t>ネン</t>
    </rPh>
    <rPh sb="19" eb="21">
      <t>センダイ</t>
    </rPh>
    <rPh sb="21" eb="23">
      <t>ジシュ</t>
    </rPh>
    <rPh sb="23" eb="24">
      <t>ケン</t>
    </rPh>
    <rPh sb="27" eb="28">
      <t>ネン</t>
    </rPh>
    <rPh sb="29" eb="31">
      <t>ヤクブツ</t>
    </rPh>
    <rPh sb="30" eb="32">
      <t>ランヨウ</t>
    </rPh>
    <rPh sb="32" eb="34">
      <t>ボウシ</t>
    </rPh>
    <rPh sb="34" eb="36">
      <t>キョウシツ</t>
    </rPh>
    <phoneticPr fontId="1"/>
  </si>
  <si>
    <t>学校集会（賞状伝達）</t>
    <phoneticPr fontId="1"/>
  </si>
  <si>
    <r>
      <t xml:space="preserve">◆市いじめ防止フォーラム職員打合せ
</t>
    </r>
    <r>
      <rPr>
        <b/>
        <sz val="9"/>
        <color rgb="FF000000"/>
        <rFont val="ＤＨＰ平成明朝体W3"/>
        <family val="1"/>
        <charset val="128"/>
      </rPr>
      <t xml:space="preserve">各種・学年委員会⑥
</t>
    </r>
    <r>
      <rPr>
        <sz val="9"/>
        <color rgb="FF000000"/>
        <rFont val="ＤＨＰ平成明朝体W3"/>
        <family val="1"/>
        <charset val="128"/>
      </rPr>
      <t>◆学校保健委員会（校長室）13:30</t>
    </r>
    <rPh sb="12" eb="14">
      <t>ショクイン</t>
    </rPh>
    <rPh sb="14" eb="16">
      <t>ウチアワ</t>
    </rPh>
    <phoneticPr fontId="1"/>
  </si>
  <si>
    <t>◆市特別支援教育連携協議会（市役所）</t>
    <phoneticPr fontId="1"/>
  </si>
  <si>
    <t>職員会議⑩・卒業認定会議
生徒集会（３年生へのメッセージ）　　</t>
    <phoneticPr fontId="1"/>
  </si>
  <si>
    <t xml:space="preserve">学年部会⑩　◆評定入力完了
市教研理事・部長会（岩中）監査
</t>
    <rPh sb="7" eb="9">
      <t>ヒョウテイ</t>
    </rPh>
    <rPh sb="9" eb="11">
      <t>ニュウリョク</t>
    </rPh>
    <rPh sb="11" eb="13">
      <t>カンリョウ</t>
    </rPh>
    <rPh sb="24" eb="26">
      <t>イワチュウ</t>
    </rPh>
    <phoneticPr fontId="1"/>
  </si>
  <si>
    <t>市教育相談担当者会議（市役所）
◆校内研究全体会②　◆評定確認（各学年）</t>
    <rPh sb="11" eb="14">
      <t>シヤクショ</t>
    </rPh>
    <rPh sb="27" eb="29">
      <t>ヒョウテイ</t>
    </rPh>
    <rPh sb="29" eb="31">
      <t>カクニン</t>
    </rPh>
    <rPh sb="32" eb="33">
      <t>カク</t>
    </rPh>
    <rPh sb="33" eb="35">
      <t>ガクネン</t>
    </rPh>
    <phoneticPr fontId="1"/>
  </si>
  <si>
    <t>市中体連理事会②（　中）９:00</t>
    <phoneticPr fontId="1"/>
  </si>
  <si>
    <t>市駅伝大会（市陸上競技場）</t>
    <phoneticPr fontId="1"/>
  </si>
  <si>
    <t xml:space="preserve">指導委員会⑤（自己評価分科会）
</t>
    <phoneticPr fontId="1"/>
  </si>
  <si>
    <t>市駅伝大会予備日
各種・学年委員会③</t>
    <phoneticPr fontId="1"/>
  </si>
  <si>
    <t>◆管内英語暗唱・弁論大会（市民会館）9:00</t>
    <phoneticPr fontId="1"/>
  </si>
  <si>
    <t>学校評議員会②
３学年通信票　学年主任へ提出</t>
    <phoneticPr fontId="1"/>
  </si>
  <si>
    <t xml:space="preserve"> 二者・三者面談①（部活中止）</t>
    <phoneticPr fontId="1"/>
  </si>
  <si>
    <r>
      <t xml:space="preserve">二者・三者面談②
</t>
    </r>
    <r>
      <rPr>
        <b/>
        <sz val="9"/>
        <color rgb="FF000000"/>
        <rFont val="ＤＨＰ平成明朝体W3"/>
        <family val="1"/>
        <charset val="128"/>
      </rPr>
      <t>＊飲酒運転根絶運動の日　</t>
    </r>
    <r>
      <rPr>
        <sz val="9"/>
        <color rgb="FF000000"/>
        <rFont val="ＤＨＰ平成明朝体W3"/>
        <family val="3"/>
        <charset val="128"/>
      </rPr>
      <t xml:space="preserve">
◆市いじめ防止フォーラム会場準備（市民会館）</t>
    </r>
    <rPh sb="34" eb="36">
      <t>カイジョウ</t>
    </rPh>
    <rPh sb="36" eb="38">
      <t>ジュンビ</t>
    </rPh>
    <phoneticPr fontId="1"/>
  </si>
  <si>
    <t>二者・三者面談⑤（部活中止）</t>
    <rPh sb="0" eb="2">
      <t>ニシャ</t>
    </rPh>
    <rPh sb="3" eb="7">
      <t>サンシャメンダン</t>
    </rPh>
    <phoneticPr fontId="1"/>
  </si>
  <si>
    <t>同窓会入会式・総練習・会場準備
３年通信票　配付　</t>
    <phoneticPr fontId="1"/>
  </si>
  <si>
    <t>各種・学年委員会⑧　</t>
    <phoneticPr fontId="1"/>
  </si>
  <si>
    <t>職員会議⑪・修了認定会議</t>
    <phoneticPr fontId="1"/>
  </si>
  <si>
    <r>
      <rPr>
        <sz val="10"/>
        <color rgb="FF000000"/>
        <rFont val="ＤＨＰ平成明朝体W3"/>
        <family val="1"/>
        <charset val="128"/>
      </rPr>
      <t>１・２年通信票提出（管理職へ）</t>
    </r>
    <r>
      <rPr>
        <sz val="9"/>
        <color rgb="FF000000"/>
        <rFont val="ＤＨＰ平成明朝体W3"/>
        <family val="1"/>
        <charset val="128"/>
      </rPr>
      <t xml:space="preserve">
学年部会⑬・学級編成会議③　</t>
    </r>
    <rPh sb="3" eb="4">
      <t>ネン</t>
    </rPh>
    <rPh sb="4" eb="7">
      <t>ツウシンヒョウ</t>
    </rPh>
    <rPh sb="7" eb="9">
      <t>テイシュツ</t>
    </rPh>
    <rPh sb="10" eb="13">
      <t>カンリショク</t>
    </rPh>
    <phoneticPr fontId="1"/>
  </si>
  <si>
    <r>
      <t xml:space="preserve"> 第76回卒業式　9:30～
</t>
    </r>
    <r>
      <rPr>
        <sz val="11"/>
        <color rgb="FF000000"/>
        <rFont val="ＤＨＰ平成明朝体W3"/>
        <family val="1"/>
        <charset val="128"/>
      </rPr>
      <t>１・２年評定確認</t>
    </r>
    <rPh sb="18" eb="19">
      <t>ネン</t>
    </rPh>
    <rPh sb="19" eb="21">
      <t>ヒョウテイ</t>
    </rPh>
    <rPh sb="21" eb="23">
      <t>カクニン</t>
    </rPh>
    <phoneticPr fontId="1"/>
  </si>
  <si>
    <t>事務作業日⑨（定時退庁日）
◆調査書等作成委員会③</t>
    <phoneticPr fontId="1"/>
  </si>
  <si>
    <t>県理事会
（　）：市特支コーディ研修会（市体育館）　　</t>
    <rPh sb="0" eb="1">
      <t>ケン</t>
    </rPh>
    <rPh sb="1" eb="4">
      <t>リジカイ</t>
    </rPh>
    <phoneticPr fontId="1"/>
  </si>
  <si>
    <r>
      <t>合同研修会①(合庁）15:10　県陸上・水泳抽選会
◆</t>
    </r>
    <r>
      <rPr>
        <b/>
        <sz val="9"/>
        <color rgb="FF000000"/>
        <rFont val="ＤＨＰ平成明朝体W3"/>
        <family val="1"/>
        <charset val="128"/>
      </rPr>
      <t>ＯＫバジ氏 （６校時総合）</t>
    </r>
    <r>
      <rPr>
        <sz val="9"/>
        <color rgb="FF000000"/>
        <rFont val="ＤＨＰ平成明朝体W3"/>
        <family val="1"/>
        <charset val="128"/>
      </rPr>
      <t xml:space="preserve">　 </t>
    </r>
    <rPh sb="0" eb="2">
      <t>ゴウドウ</t>
    </rPh>
    <rPh sb="2" eb="5">
      <t>ケンシュウカイ</t>
    </rPh>
    <rPh sb="7" eb="9">
      <t>ゴウチョウ</t>
    </rPh>
    <rPh sb="16" eb="17">
      <t>ケン</t>
    </rPh>
    <rPh sb="17" eb="19">
      <t>リクジョウ</t>
    </rPh>
    <rPh sb="20" eb="22">
      <t>スイエイ</t>
    </rPh>
    <rPh sb="22" eb="25">
      <t>チュウセンカイ</t>
    </rPh>
    <phoneticPr fontId="1"/>
  </si>
  <si>
    <r>
      <rPr>
        <b/>
        <sz val="10"/>
        <color rgb="FF000000"/>
        <rFont val="ＤＨＰ平成明朝体W3"/>
        <family val="1"/>
        <charset val="128"/>
      </rPr>
      <t>＊飲酒運転根絶運動の日</t>
    </r>
    <r>
      <rPr>
        <sz val="10"/>
        <color rgb="FF000000"/>
        <rFont val="ＤＨＰ平成明朝体W3"/>
        <family val="3"/>
        <charset val="128"/>
      </rPr>
      <t xml:space="preserve">
県専門部総会</t>
    </r>
    <rPh sb="12" eb="13">
      <t>ケン</t>
    </rPh>
    <rPh sb="13" eb="16">
      <t>センモンブ</t>
    </rPh>
    <rPh sb="16" eb="18">
      <t>ソウカイ</t>
    </rPh>
    <phoneticPr fontId="1"/>
  </si>
  <si>
    <t>二者・三者面談⑥
市Ｐ連役員会④</t>
    <rPh sb="9" eb="10">
      <t>シ</t>
    </rPh>
    <rPh sb="11" eb="12">
      <t>レン</t>
    </rPh>
    <rPh sb="12" eb="15">
      <t>ヤクインカイ</t>
    </rPh>
    <phoneticPr fontId="1"/>
  </si>
  <si>
    <t xml:space="preserve">安全点検日 　県総会・研修会（Ｈ白萩）10:00～
指導委員会④  </t>
    <phoneticPr fontId="1"/>
  </si>
  <si>
    <t xml:space="preserve">
全校清掃日（放課後30分）
</t>
    <phoneticPr fontId="1"/>
  </si>
  <si>
    <t>職員会議⑦  ◆３年実力テスト④　</t>
    <rPh sb="0" eb="2">
      <t>ショクイン</t>
    </rPh>
    <rPh sb="2" eb="4">
      <t>カイギ</t>
    </rPh>
    <phoneticPr fontId="1"/>
  </si>
  <si>
    <t>指導委員会
　</t>
    <phoneticPr fontId="1"/>
  </si>
  <si>
    <t>県理事会 ◆３年実力テスト</t>
    <rPh sb="0" eb="1">
      <t>ケン</t>
    </rPh>
    <rPh sb="1" eb="4">
      <t>リジカイ</t>
    </rPh>
    <phoneticPr fontId="1"/>
  </si>
  <si>
    <t>◆福祉出前講座（２年）</t>
    <rPh sb="1" eb="3">
      <t>フクシ</t>
    </rPh>
    <rPh sb="3" eb="5">
      <t>デマエ</t>
    </rPh>
    <rPh sb="5" eb="7">
      <t>コウザ</t>
    </rPh>
    <rPh sb="9" eb="10">
      <t>ネン</t>
    </rPh>
    <phoneticPr fontId="1"/>
  </si>
  <si>
    <t xml:space="preserve">三者面談③　
◆民生委員・児童委員との懇談会（南小）10:00
</t>
    <rPh sb="0" eb="2">
      <t>サンシャ</t>
    </rPh>
    <rPh sb="2" eb="4">
      <t>メンダン</t>
    </rPh>
    <phoneticPr fontId="1"/>
  </si>
  <si>
    <t>3年　通信票提出（管理職へ）</t>
    <rPh sb="1" eb="2">
      <t>ネン</t>
    </rPh>
    <rPh sb="3" eb="6">
      <t>ツウシンヒョウ</t>
    </rPh>
    <rPh sb="6" eb="8">
      <t>テイシュツ</t>
    </rPh>
    <rPh sb="9" eb="12">
      <t>カンリショク</t>
    </rPh>
    <phoneticPr fontId="1"/>
  </si>
  <si>
    <t>事務作業日⑨（定時退庁日）公立高校追試験
学年部会⑫・学級編成会議②</t>
    <phoneticPr fontId="1"/>
  </si>
  <si>
    <t>１・２年　通信票提出（学年主任へ）</t>
    <rPh sb="3" eb="4">
      <t>ネン</t>
    </rPh>
    <rPh sb="5" eb="8">
      <t>ツウシンヒョウ</t>
    </rPh>
    <rPh sb="8" eb="10">
      <t>テイシュツ</t>
    </rPh>
    <rPh sb="11" eb="13">
      <t>ガクネン</t>
    </rPh>
    <rPh sb="13" eb="15">
      <t>シュニン</t>
    </rPh>
    <phoneticPr fontId="1"/>
  </si>
  <si>
    <t>県校長会監査会 （Ｈ白萩）13:00
各種・学年委員会⑨</t>
    <phoneticPr fontId="1"/>
  </si>
  <si>
    <t>◆総合テスト①
市講師助手研修会②（市役所）</t>
    <rPh sb="1" eb="3">
      <t>ソウゴウ</t>
    </rPh>
    <phoneticPr fontId="1"/>
  </si>
  <si>
    <t xml:space="preserve">登校指導8:00～8:20　学校・生徒集会（賞状） </t>
    <phoneticPr fontId="1"/>
  </si>
  <si>
    <t>生徒集会（市新人激励会）
県・仙台市連絡協議会②（Ｈ白萩）14:00
秋の交通安全市民総ぐるみ運動開始式</t>
    <rPh sb="13" eb="14">
      <t>ケン</t>
    </rPh>
    <rPh sb="15" eb="17">
      <t>センダイ</t>
    </rPh>
    <rPh sb="17" eb="18">
      <t>シ</t>
    </rPh>
    <rPh sb="18" eb="20">
      <t>レンラク</t>
    </rPh>
    <rPh sb="20" eb="23">
      <t>キョウギカイ</t>
    </rPh>
    <rPh sb="26" eb="28">
      <t>シラハギ</t>
    </rPh>
    <rPh sb="35" eb="36">
      <t>アキ</t>
    </rPh>
    <phoneticPr fontId="1"/>
  </si>
  <si>
    <t>市陸上大会 （通常授業日）</t>
    <phoneticPr fontId="1"/>
  </si>
  <si>
    <t>市中体連新人大会　　</t>
    <phoneticPr fontId="1"/>
  </si>
  <si>
    <t>市中体連新人大会予備日</t>
    <rPh sb="8" eb="11">
      <t>ヨビビ</t>
    </rPh>
    <phoneticPr fontId="1"/>
  </si>
  <si>
    <t>冬休み前最終登校日
諸表簿提出日 （出席簿・週案）
◆松風会18:30</t>
    <rPh sb="0" eb="2">
      <t>フユヤス</t>
    </rPh>
    <rPh sb="3" eb="4">
      <t>マエ</t>
    </rPh>
    <rPh sb="4" eb="6">
      <t>サイシュウ</t>
    </rPh>
    <rPh sb="6" eb="9">
      <t>トウコウビ</t>
    </rPh>
    <rPh sb="18" eb="21">
      <t>シュッセキボ</t>
    </rPh>
    <rPh sb="22" eb="24">
      <t>シュウアン</t>
    </rPh>
    <phoneticPr fontId="1"/>
  </si>
  <si>
    <t xml:space="preserve">冬休み明け登校日
各種・学年委員会⑦  </t>
    <rPh sb="0" eb="2">
      <t>フユヤス</t>
    </rPh>
    <rPh sb="3" eb="4">
      <t>ア</t>
    </rPh>
    <rPh sb="5" eb="8">
      <t>トウコウビ</t>
    </rPh>
    <phoneticPr fontId="1"/>
  </si>
  <si>
    <t>◆岩沼市成人式（総合体育館）</t>
  </si>
  <si>
    <t>成人の日　</t>
    <phoneticPr fontId="1"/>
  </si>
  <si>
    <t>事務作業日⑫（定時退庁日）
未来へつなぐ学校と地域の安全フォーラム</t>
    <rPh sb="14" eb="16">
      <t>ミライ</t>
    </rPh>
    <rPh sb="20" eb="22">
      <t>ガッコウ</t>
    </rPh>
    <rPh sb="23" eb="25">
      <t>チイキ</t>
    </rPh>
    <rPh sb="26" eb="28">
      <t>アンゼン</t>
    </rPh>
    <phoneticPr fontId="1"/>
  </si>
  <si>
    <r>
      <rPr>
        <b/>
        <sz val="9"/>
        <color rgb="FF000000"/>
        <rFont val="ＤＨＰ平成明朝体W3"/>
        <family val="1"/>
        <charset val="128"/>
      </rPr>
      <t xml:space="preserve">＊飲酒運転根絶運動の日 </t>
    </r>
    <r>
      <rPr>
        <sz val="9"/>
        <color rgb="FF000000"/>
        <rFont val="ＤＨＰ平成明朝体W3"/>
        <family val="3"/>
        <charset val="128"/>
      </rPr>
      <t xml:space="preserve">   </t>
    </r>
    <phoneticPr fontId="1"/>
  </si>
  <si>
    <t>教育課程編成委員会（分科会）
◆市書きぞめ審査会・会場準備　
◆市書きぞめ展覧会（～２５日）</t>
    <rPh sb="10" eb="13">
      <t>ブンカカイ</t>
    </rPh>
    <phoneticPr fontId="1"/>
  </si>
  <si>
    <t>市内小学校卒業式
全校清掃日（放課後30分）</t>
    <phoneticPr fontId="1"/>
  </si>
  <si>
    <t>学年末休業日～３／３１　</t>
  </si>
  <si>
    <t>修了式　◆送別会（松風会）</t>
    <rPh sb="9" eb="11">
      <t>ショウフウ</t>
    </rPh>
    <rPh sb="11" eb="12">
      <t>カイ</t>
    </rPh>
    <phoneticPr fontId="1"/>
  </si>
  <si>
    <r>
      <rPr>
        <b/>
        <sz val="9"/>
        <color rgb="FF000000"/>
        <rFont val="ＤＨＰ平成明朝体W3"/>
        <family val="1"/>
        <charset val="128"/>
      </rPr>
      <t>１年松島校外活動</t>
    </r>
    <r>
      <rPr>
        <sz val="9"/>
        <color rgb="FF000000"/>
        <rFont val="ＤＨＰ平成明朝体W3"/>
        <family val="3"/>
        <charset val="128"/>
      </rPr>
      <t xml:space="preserve">
市学校保健会常任委①（岩小）</t>
    </r>
    <phoneticPr fontId="1"/>
  </si>
  <si>
    <t>安全点検日　防災訓練（火災）
みやぎ教育の日 （文化週間）</t>
    <rPh sb="18" eb="20">
      <t>キョウイク</t>
    </rPh>
    <rPh sb="21" eb="22">
      <t>ヒ</t>
    </rPh>
    <rPh sb="24" eb="26">
      <t>ブンカ</t>
    </rPh>
    <rPh sb="26" eb="28">
      <t>シュウカン</t>
    </rPh>
    <phoneticPr fontId="1"/>
  </si>
  <si>
    <t>◆市教研第2回研究部会（部会長校）15:00
県副会長会・県評議員会</t>
    <rPh sb="1" eb="2">
      <t>シ</t>
    </rPh>
    <rPh sb="2" eb="4">
      <t>キョウケン</t>
    </rPh>
    <rPh sb="4" eb="5">
      <t>ダイ</t>
    </rPh>
    <rPh sb="6" eb="7">
      <t>カイ</t>
    </rPh>
    <rPh sb="7" eb="9">
      <t>ケンキュウ</t>
    </rPh>
    <rPh sb="9" eb="11">
      <t>ブカイ</t>
    </rPh>
    <rPh sb="12" eb="15">
      <t>ブカイチョウ</t>
    </rPh>
    <rPh sb="15" eb="16">
      <t>コウ</t>
    </rPh>
    <rPh sb="23" eb="24">
      <t>ケン</t>
    </rPh>
    <rPh sb="24" eb="27">
      <t>フクカイチョウ</t>
    </rPh>
    <rPh sb="27" eb="28">
      <t>カイ</t>
    </rPh>
    <rPh sb="29" eb="30">
      <t>ケン</t>
    </rPh>
    <rPh sb="30" eb="33">
      <t>ヒョウギイン</t>
    </rPh>
    <rPh sb="33" eb="34">
      <t>カイ</t>
    </rPh>
    <phoneticPr fontId="1"/>
  </si>
  <si>
    <t>各種・学年委員会④  
学校保健会常任委員会②　
評定確認→全学年・主任</t>
    <rPh sb="12" eb="13">
      <t>ガク</t>
    </rPh>
    <phoneticPr fontId="1"/>
  </si>
  <si>
    <t>校内授業研究①  
（公開教科・教科担名，他 臨時教科・学担名）</t>
    <phoneticPr fontId="1"/>
  </si>
  <si>
    <t>一日入学9:00～　
新入学用品販売　10:00～</t>
    <phoneticPr fontId="1"/>
  </si>
  <si>
    <t>公立高校本試験（３年５教科）
１・２年実力テスト　１・２年評定入力完了</t>
    <phoneticPr fontId="1"/>
  </si>
  <si>
    <t>公立高校合格発表日　
調査書等作成委員会⑦</t>
    <phoneticPr fontId="1"/>
  </si>
  <si>
    <t>小中連絡会（南小見学）14:30～　</t>
    <phoneticPr fontId="1"/>
  </si>
  <si>
    <r>
      <rPr>
        <b/>
        <sz val="9"/>
        <color rgb="FF000000"/>
        <rFont val="ＤＨＰ平成明朝体W3"/>
        <family val="1"/>
        <charset val="128"/>
      </rPr>
      <t>＊飲酒運転根絶運動の日</t>
    </r>
    <r>
      <rPr>
        <sz val="9"/>
        <color rgb="FF000000"/>
        <rFont val="ＤＨＰ平成明朝体W3"/>
        <family val="1"/>
        <charset val="128"/>
      </rPr>
      <t xml:space="preserve">
小中連絡会　南小10:30 　岩小13:30
学級編成会議④（完成） ◆ＰＴＡ会計監査  </t>
    </r>
    <phoneticPr fontId="1"/>
  </si>
  <si>
    <t>市水泳大会　
市中体連理事会④（　中）14:00</t>
    <phoneticPr fontId="1"/>
  </si>
  <si>
    <t>2,3</t>
    <phoneticPr fontId="1"/>
  </si>
  <si>
    <t xml:space="preserve">事務作業日⑤　会計簿提出（事務へ）市Ｐ連役員会②
◆いじめ防止生徒指導問題対策委員会（視聴覚室）15:00 </t>
    <phoneticPr fontId="1"/>
  </si>
  <si>
    <t>◆防犯非行防止教室（６校時）14:30
入試制度保護者説明会（市民会館）</t>
    <rPh sb="20" eb="22">
      <t>ニュウシ</t>
    </rPh>
    <rPh sb="22" eb="24">
      <t>セイド</t>
    </rPh>
    <rPh sb="24" eb="27">
      <t>ホゴシャ</t>
    </rPh>
    <rPh sb="27" eb="30">
      <t>セツメイカイ</t>
    </rPh>
    <rPh sb="31" eb="33">
      <t>シミン</t>
    </rPh>
    <rPh sb="33" eb="35">
      <t>カイカン</t>
    </rPh>
    <phoneticPr fontId="1"/>
  </si>
  <si>
    <t>管内小中校長会議②（合庁）13:30　
小中合同研修会①（合庁)15:10　
事務所・小中懇談会（正副会長・顧問・総務）</t>
    <phoneticPr fontId="1"/>
  </si>
  <si>
    <t>市就学相談～５日　指導委員会⑥
南国市訪問団保護者説明会（市役所）</t>
    <rPh sb="0" eb="1">
      <t>シ</t>
    </rPh>
    <rPh sb="1" eb="3">
      <t>シュウガク</t>
    </rPh>
    <rPh sb="3" eb="5">
      <t>ソウダン</t>
    </rPh>
    <rPh sb="7" eb="8">
      <t>ニチ</t>
    </rPh>
    <phoneticPr fontId="1"/>
  </si>
  <si>
    <t>◆教育長・事務所・小中合同研修会（正副会長・顧問・総務・庶務）16:00　</t>
    <phoneticPr fontId="1"/>
  </si>
  <si>
    <t>前期終業式　学校集会⑥（賞状）教科部会③　
管内中校長会理事会(富武）14:00　
後期教育実習事前打合せ16:00  ◆通信票配付　</t>
    <rPh sb="0" eb="2">
      <t>ゼンキ</t>
    </rPh>
    <rPh sb="2" eb="5">
      <t>シュウギョウシキ</t>
    </rPh>
    <rPh sb="15" eb="17">
      <t>キョウカ</t>
    </rPh>
    <rPh sb="17" eb="19">
      <t>ブカイ</t>
    </rPh>
    <phoneticPr fontId="1"/>
  </si>
  <si>
    <t>市いじめ防止フォーラム（市民会館）午前
二者・三者面談③</t>
    <rPh sb="0" eb="1">
      <t>シ</t>
    </rPh>
    <rPh sb="4" eb="6">
      <t>ボウシ</t>
    </rPh>
    <rPh sb="12" eb="16">
      <t>シミンカイカン</t>
    </rPh>
    <rPh sb="17" eb="19">
      <t>ゴゼン</t>
    </rPh>
    <phoneticPr fontId="1"/>
  </si>
  <si>
    <t>◆いじめ問題対策推進委員会・連絡協議会（市役所）</t>
    <phoneticPr fontId="1"/>
  </si>
  <si>
    <t>◆　調査書等作成員会⑤　３年実力テスト</t>
    <rPh sb="13" eb="14">
      <t>ネン</t>
    </rPh>
    <phoneticPr fontId="1"/>
  </si>
  <si>
    <t>校長：県校長会地区会長会（Ｈ白萩）14:00
事務作業日⑭（定時退庁日）　</t>
    <rPh sb="11" eb="12">
      <t>カイ</t>
    </rPh>
    <rPh sb="14" eb="16">
      <t>シラハギ</t>
    </rPh>
    <phoneticPr fontId="1"/>
  </si>
  <si>
    <t>教科部会⑥（補助教材意見集約）◆市中体連役員会③（　中）14:00
会計監査会（H白萩）14:00　中学校長会全体会（Ｈ白萩）15:00　
全体懇親会（H白萩）17:00</t>
    <rPh sb="41" eb="43">
      <t>シラハギ</t>
    </rPh>
    <rPh sb="50" eb="53">
      <t>チュウガッコウ</t>
    </rPh>
    <rPh sb="53" eb="55">
      <t>チョウカイ</t>
    </rPh>
    <rPh sb="55" eb="57">
      <t>ゼンタイ</t>
    </rPh>
    <rPh sb="57" eb="58">
      <t>カイ</t>
    </rPh>
    <rPh sb="60" eb="62">
      <t>シラハギ</t>
    </rPh>
    <rPh sb="70" eb="72">
      <t>ゼンタイ</t>
    </rPh>
    <rPh sb="72" eb="75">
      <t>コンシンカイ</t>
    </rPh>
    <rPh sb="77" eb="79">
      <t>シラハギ</t>
    </rPh>
    <phoneticPr fontId="1"/>
  </si>
  <si>
    <t>◆新入生保護者説明会 9：30～10：30
県・仙台市連絡協議会（H白萩）14：00</t>
    <rPh sb="22" eb="23">
      <t>ケン</t>
    </rPh>
    <rPh sb="24" eb="27">
      <t>センダイシ</t>
    </rPh>
    <rPh sb="27" eb="29">
      <t>レンラク</t>
    </rPh>
    <rPh sb="29" eb="32">
      <t>キョウギカイ</t>
    </rPh>
    <rPh sb="34" eb="36">
      <t>シラハギ</t>
    </rPh>
    <phoneticPr fontId="1"/>
  </si>
  <si>
    <t>職員会議④ ◆３年実力テスト①</t>
    <phoneticPr fontId="1"/>
  </si>
  <si>
    <t>学年部会④　生徒集会（市水泳激励会）
◆１年　県意識調査（６校時）　</t>
    <phoneticPr fontId="1"/>
  </si>
  <si>
    <t xml:space="preserve">耳鼻科検診（２年）13:00～
市中体連理事会③（　中）14:00 </t>
    <rPh sb="16" eb="17">
      <t>シ</t>
    </rPh>
    <rPh sb="26" eb="27">
      <t>ナカ</t>
    </rPh>
    <phoneticPr fontId="1"/>
  </si>
  <si>
    <t xml:space="preserve">安全点検日　校内就学指導員会① 　
県地区会長会・部長会③（Ｈ白萩）13:00～
</t>
    <rPh sb="0" eb="2">
      <t>アンゼン</t>
    </rPh>
    <rPh sb="2" eb="4">
      <t>テンケン</t>
    </rPh>
    <rPh sb="4" eb="5">
      <t>ビ</t>
    </rPh>
    <phoneticPr fontId="1"/>
  </si>
  <si>
    <t>スポーツ大会　予備日</t>
    <phoneticPr fontId="1"/>
  </si>
  <si>
    <t>R４地区別公立高校入試説明会（名取高校）
全日本中学校通信陸上競技大会宮城県大会 (宮城県総合運動場）</t>
    <rPh sb="15" eb="17">
      <t>ナト</t>
    </rPh>
    <rPh sb="17" eb="19">
      <t>コウコウ</t>
    </rPh>
    <rPh sb="21" eb="24">
      <t>ゼンニホン</t>
    </rPh>
    <rPh sb="24" eb="25">
      <t>チュウ</t>
    </rPh>
    <rPh sb="25" eb="27">
      <t>ガッコウ</t>
    </rPh>
    <rPh sb="27" eb="29">
      <t>ツウシン</t>
    </rPh>
    <rPh sb="29" eb="31">
      <t>リクジョウ</t>
    </rPh>
    <rPh sb="31" eb="33">
      <t>キョウギ</t>
    </rPh>
    <rPh sb="33" eb="35">
      <t>タイカイ</t>
    </rPh>
    <rPh sb="35" eb="38">
      <t>ミヤギケン</t>
    </rPh>
    <rPh sb="38" eb="40">
      <t>タイカイ</t>
    </rPh>
    <rPh sb="42" eb="45">
      <t>ミヤギケン</t>
    </rPh>
    <rPh sb="45" eb="47">
      <t>ソウゴウ</t>
    </rPh>
    <rPh sb="47" eb="50">
      <t>ウンドウジョウ</t>
    </rPh>
    <phoneticPr fontId="1"/>
  </si>
  <si>
    <t>会計締め日　</t>
    <rPh sb="0" eb="2">
      <t>カイケイ</t>
    </rPh>
    <rPh sb="2" eb="3">
      <t>シ</t>
    </rPh>
    <rPh sb="4" eb="5">
      <t>ビ</t>
    </rPh>
    <phoneticPr fontId="1"/>
  </si>
  <si>
    <r>
      <rPr>
        <b/>
        <sz val="9"/>
        <color rgb="FF000000"/>
        <rFont val="ＤＨＰ平成明朝体W3"/>
        <family val="1"/>
        <charset val="128"/>
      </rPr>
      <t>◆通信票提出（学年主任へ）</t>
    </r>
    <r>
      <rPr>
        <sz val="9"/>
        <color rgb="FF000000"/>
        <rFont val="ＤＨＰ平成明朝体W3"/>
        <family val="1"/>
        <charset val="128"/>
      </rPr>
      <t xml:space="preserve">
南国市訪問団事前研修会③（市役所） </t>
    </r>
    <rPh sb="14" eb="20">
      <t>ナンゴクシホウモンダン</t>
    </rPh>
    <rPh sb="20" eb="25">
      <t>ジゼンケンシュカイ</t>
    </rPh>
    <rPh sb="27" eb="30">
      <t>シヤクショ</t>
    </rPh>
    <phoneticPr fontId="1"/>
  </si>
  <si>
    <t>小中合同研修会②（合庁）10:30～　　　
管内小中校長会議③（合庁）13:00～
◆１年人権教室（第２希望）午後</t>
    <rPh sb="44" eb="45">
      <t>ネン</t>
    </rPh>
    <rPh sb="45" eb="47">
      <t>ジンケン</t>
    </rPh>
    <rPh sb="47" eb="49">
      <t>キョウシツ</t>
    </rPh>
    <rPh sb="50" eb="51">
      <t>ダイ</t>
    </rPh>
    <rPh sb="52" eb="54">
      <t>キボウ</t>
    </rPh>
    <rPh sb="55" eb="57">
      <t>ゴゴ</t>
    </rPh>
    <phoneticPr fontId="1"/>
  </si>
  <si>
    <t>◆１年人権教室（第３希望）午後　
市指導助手研修会（市役所）</t>
    <phoneticPr fontId="1"/>
  </si>
  <si>
    <t>市就学指導審議会（市役所）学年部会⑦　</t>
    <phoneticPr fontId="1"/>
  </si>
  <si>
    <t>◆３年実力テスト③　◆評定交換日→入力完了
校内就学指導委員会16:00</t>
    <phoneticPr fontId="1"/>
  </si>
  <si>
    <t>事務作業日⑦（定時退庁日）
校長：県校長会研究協議会大河原大会　小学６年生（南小・岩小）部活動見学　南国市訪問団事前研修会④（市役所）</t>
    <phoneticPr fontId="1"/>
  </si>
  <si>
    <t>衣替え完全実施　県地区会長会・部長会④（白萩）10:00　県理事会④（白萩）13:00　私立高校との連絡会（白萩）16:00
安全点検日   ◆通信票提出　全学年（管理職へ）指導委員会⑦　</t>
    <rPh sb="8" eb="9">
      <t>ケン</t>
    </rPh>
    <rPh sb="9" eb="11">
      <t>チク</t>
    </rPh>
    <rPh sb="11" eb="13">
      <t>カイチョウ</t>
    </rPh>
    <rPh sb="13" eb="14">
      <t>カイ</t>
    </rPh>
    <rPh sb="15" eb="18">
      <t>ブチョウカイ</t>
    </rPh>
    <rPh sb="20" eb="22">
      <t>シラハギ</t>
    </rPh>
    <rPh sb="29" eb="30">
      <t>ケン</t>
    </rPh>
    <rPh sb="30" eb="33">
      <t>リジカイ</t>
    </rPh>
    <rPh sb="35" eb="37">
      <t>シラハギ</t>
    </rPh>
    <rPh sb="44" eb="46">
      <t>シリツ</t>
    </rPh>
    <rPh sb="46" eb="48">
      <t>コウコウ</t>
    </rPh>
    <rPh sb="50" eb="53">
      <t>レンラクカイ</t>
    </rPh>
    <rPh sb="54" eb="56">
      <t>シラハギ</t>
    </rPh>
    <rPh sb="78" eb="80">
      <t>ゼンガク</t>
    </rPh>
    <phoneticPr fontId="1"/>
  </si>
  <si>
    <t>文化祭強化期間～３０日
衣替え移行期間～10／３まで</t>
    <rPh sb="0" eb="3">
      <t>ブンカサイ</t>
    </rPh>
    <rPh sb="3" eb="5">
      <t>キョウカ</t>
    </rPh>
    <rPh sb="5" eb="7">
      <t>キカン</t>
    </rPh>
    <rPh sb="10" eb="11">
      <t>ニチ</t>
    </rPh>
    <rPh sb="12" eb="14">
      <t>コロモガ</t>
    </rPh>
    <rPh sb="15" eb="19">
      <t>イコウキカン</t>
    </rPh>
    <phoneticPr fontId="1"/>
  </si>
  <si>
    <t>県地区会長会・部長会⑤13:00　◆　総合テスト②　
県理事会⑤(Ｈ白萩）14:30 　研修（生徒指導）～16:40</t>
    <rPh sb="0" eb="1">
      <t>ケン</t>
    </rPh>
    <rPh sb="1" eb="3">
      <t>チク</t>
    </rPh>
    <rPh sb="3" eb="5">
      <t>カイチョウ</t>
    </rPh>
    <rPh sb="5" eb="6">
      <t>カイ</t>
    </rPh>
    <rPh sb="7" eb="10">
      <t>ブチョウカイ</t>
    </rPh>
    <rPh sb="27" eb="28">
      <t>ケン</t>
    </rPh>
    <rPh sb="28" eb="31">
      <t>リジカイ</t>
    </rPh>
    <rPh sb="34" eb="36">
      <t>シラハギ</t>
    </rPh>
    <rPh sb="44" eb="46">
      <t>ケンシュウ</t>
    </rPh>
    <rPh sb="47" eb="49">
      <t>セイト</t>
    </rPh>
    <rPh sb="49" eb="51">
      <t>シドウ</t>
    </rPh>
    <phoneticPr fontId="1"/>
  </si>
  <si>
    <t>事務作業日⑬（定時退庁日）学び塾
県理事会</t>
    <rPh sb="13" eb="14">
      <t>マナ</t>
    </rPh>
    <rPh sb="15" eb="16">
      <t>ジュク</t>
    </rPh>
    <phoneticPr fontId="1"/>
  </si>
  <si>
    <t>◆　調査書等作成員会⑥ 学び塾</t>
    <rPh sb="12" eb="13">
      <t>マナ</t>
    </rPh>
    <rPh sb="14" eb="15">
      <t>ジュク</t>
    </rPh>
    <phoneticPr fontId="1"/>
  </si>
  <si>
    <t>管内小中校長会議（H白萩）14：00　学び塾
感謝・祝賀の集い（H白萩）会終了後</t>
    <rPh sb="0" eb="2">
      <t>カンナイ</t>
    </rPh>
    <rPh sb="2" eb="4">
      <t>ショウチュウ</t>
    </rPh>
    <rPh sb="4" eb="6">
      <t>コウチョウ</t>
    </rPh>
    <rPh sb="6" eb="8">
      <t>カイギ</t>
    </rPh>
    <rPh sb="10" eb="12">
      <t>シラハギ</t>
    </rPh>
    <rPh sb="19" eb="20">
      <t>マナ</t>
    </rPh>
    <rPh sb="21" eb="22">
      <t>ジュク</t>
    </rPh>
    <rPh sb="23" eb="25">
      <t>カンシャ</t>
    </rPh>
    <rPh sb="26" eb="28">
      <t>シュクガ</t>
    </rPh>
    <rPh sb="29" eb="30">
      <t>ツド</t>
    </rPh>
    <rPh sb="33" eb="35">
      <t>シラハギ</t>
    </rPh>
    <rPh sb="36" eb="37">
      <t>カイ</t>
    </rPh>
    <rPh sb="37" eb="40">
      <t>シュウリョウゴ</t>
    </rPh>
    <phoneticPr fontId="1"/>
  </si>
  <si>
    <t>学び塾</t>
    <rPh sb="0" eb="1">
      <t>マナ</t>
    </rPh>
    <rPh sb="2" eb="3">
      <t>ジュク</t>
    </rPh>
    <phoneticPr fontId="1"/>
  </si>
  <si>
    <t>指導委員会⑥　学び塾
市中体連理事会⑥（　中）15:00</t>
    <rPh sb="7" eb="8">
      <t>マナ</t>
    </rPh>
    <rPh sb="9" eb="10">
      <t>ジュク</t>
    </rPh>
    <phoneticPr fontId="1"/>
  </si>
  <si>
    <t>市英語暗唱・弁論大会（市中央公）
学び塾</t>
    <rPh sb="17" eb="18">
      <t>マナ</t>
    </rPh>
    <rPh sb="19" eb="20">
      <t>ジュク</t>
    </rPh>
    <phoneticPr fontId="1"/>
  </si>
  <si>
    <t>安全点検日　学び塾</t>
    <rPh sb="0" eb="2">
      <t>アンゼン</t>
    </rPh>
    <rPh sb="2" eb="4">
      <t>テンケン</t>
    </rPh>
    <rPh sb="4" eb="5">
      <t>ビ</t>
    </rPh>
    <rPh sb="6" eb="7">
      <t>マナ</t>
    </rPh>
    <rPh sb="8" eb="9">
      <t>ジュク</t>
    </rPh>
    <phoneticPr fontId="1"/>
  </si>
  <si>
    <t>安全点検日　学び塾
小中合同役員会（正副会長・総務）（仙台合庁）14:00
私立高校Ａ日程入試（３年午前授業）</t>
    <rPh sb="6" eb="7">
      <t>マナ</t>
    </rPh>
    <rPh sb="8" eb="9">
      <t>ジュク</t>
    </rPh>
    <rPh sb="10" eb="12">
      <t>ショウチュウ</t>
    </rPh>
    <rPh sb="12" eb="14">
      <t>ゴウドウ</t>
    </rPh>
    <rPh sb="14" eb="17">
      <t>ヤクインカイ</t>
    </rPh>
    <rPh sb="18" eb="19">
      <t>セイ</t>
    </rPh>
    <rPh sb="19" eb="20">
      <t>フク</t>
    </rPh>
    <rPh sb="20" eb="22">
      <t>カイチョウ</t>
    </rPh>
    <rPh sb="23" eb="25">
      <t>ソウム</t>
    </rPh>
    <rPh sb="27" eb="29">
      <t>センダイ</t>
    </rPh>
    <rPh sb="29" eb="31">
      <t>ゴウチョウ</t>
    </rPh>
    <phoneticPr fontId="1"/>
  </si>
  <si>
    <t>管内中学校長会理事会（富武）14:00～
◆市特支コーディ研修会②（市役所）会計締め日</t>
    <rPh sb="0" eb="2">
      <t>カンナイ</t>
    </rPh>
    <rPh sb="2" eb="4">
      <t>チュウガク</t>
    </rPh>
    <rPh sb="4" eb="7">
      <t>コウチョウカイ</t>
    </rPh>
    <rPh sb="7" eb="10">
      <t>リジカイ</t>
    </rPh>
    <rPh sb="11" eb="12">
      <t>トミ</t>
    </rPh>
    <rPh sb="12" eb="13">
      <t>ブ</t>
    </rPh>
    <rPh sb="22" eb="23">
      <t>シ</t>
    </rPh>
    <rPh sb="23" eb="25">
      <t>トクシ</t>
    </rPh>
    <rPh sb="29" eb="32">
      <t>ケンシュウカイ</t>
    </rPh>
    <rPh sb="34" eb="37">
      <t>シヤクショ</t>
    </rPh>
    <rPh sb="38" eb="40">
      <t>カイケイ</t>
    </rPh>
    <rPh sb="40" eb="41">
      <t>シ</t>
    </rPh>
    <rPh sb="42" eb="43">
      <t>ビ</t>
    </rPh>
    <phoneticPr fontId="1"/>
  </si>
  <si>
    <t>管内小中合同校長会理事会（富武）13:00　
市中体連理事会⑤（　中）13:00  
理事会・評議員会（富武）14:00  全国大会（東北・北海道B)</t>
    <rPh sb="2" eb="4">
      <t>ショウチュウ</t>
    </rPh>
    <rPh sb="4" eb="6">
      <t>ゴウドウ</t>
    </rPh>
    <rPh sb="6" eb="9">
      <t>コウチョウカイ</t>
    </rPh>
    <rPh sb="13" eb="14">
      <t>トミ</t>
    </rPh>
    <rPh sb="14" eb="15">
      <t>ブ</t>
    </rPh>
    <rPh sb="43" eb="46">
      <t>リジカイ</t>
    </rPh>
    <rPh sb="62" eb="64">
      <t>ゼンコク</t>
    </rPh>
    <rPh sb="64" eb="66">
      <t>タイカイ</t>
    </rPh>
    <rPh sb="67" eb="69">
      <t>トウホク</t>
    </rPh>
    <rPh sb="70" eb="73">
      <t>ホッカイドウ</t>
    </rPh>
    <phoneticPr fontId="1"/>
  </si>
  <si>
    <t>◆合唱コンクール（市民会館）９：４５～
市特別支援教育研修会（市役所）</t>
    <rPh sb="20" eb="21">
      <t>シ</t>
    </rPh>
    <rPh sb="21" eb="25">
      <t>トクベツシエン</t>
    </rPh>
    <rPh sb="25" eb="27">
      <t>キョウイク</t>
    </rPh>
    <rPh sb="27" eb="29">
      <t>ケンシュウ</t>
    </rPh>
    <rPh sb="29" eb="30">
      <t>カイ</t>
    </rPh>
    <rPh sb="31" eb="34">
      <t>シヤクショ</t>
    </rPh>
    <phoneticPr fontId="1"/>
  </si>
  <si>
    <t>役員改選・立演会⑤⑥</t>
    <phoneticPr fontId="1"/>
  </si>
  <si>
    <t>◆合唱コンクール（市民会館）９：４５～
只野文哉理科作品展（市民図書館）～８日
校長：県中学校長会地区会長会，理事会(GP)10:00</t>
    <phoneticPr fontId="1"/>
  </si>
  <si>
    <t>◆調査書等作成員会②　
◆ＰＴＡ本部役員会④　◆３年実力テスト</t>
    <rPh sb="1" eb="3">
      <t>チョウサ</t>
    </rPh>
    <rPh sb="16" eb="21">
      <t>ホンブヤクインカイ</t>
    </rPh>
    <phoneticPr fontId="1"/>
  </si>
  <si>
    <t>事務作業日④（定時退庁日）　</t>
    <phoneticPr fontId="1"/>
  </si>
  <si>
    <t>生徒集会（任命式）
市初任研②（市役所）　　</t>
    <rPh sb="10" eb="11">
      <t>シ</t>
    </rPh>
    <rPh sb="11" eb="14">
      <t>ショニンケン</t>
    </rPh>
    <rPh sb="16" eb="19">
      <t>シヤクショ</t>
    </rPh>
    <phoneticPr fontId="1"/>
  </si>
  <si>
    <t xml:space="preserve">学年部会⑧　　　
市中体連役員会②（　中）14:00    </t>
    <rPh sb="9" eb="10">
      <t>シ</t>
    </rPh>
    <rPh sb="10" eb="13">
      <t>チュウタイレン</t>
    </rPh>
    <rPh sb="13" eb="16">
      <t>ヤクインカイ</t>
    </rPh>
    <rPh sb="19" eb="20">
      <t>ナカ</t>
    </rPh>
    <phoneticPr fontId="1"/>
  </si>
  <si>
    <t>学警連（名取）15:00　</t>
    <rPh sb="0" eb="3">
      <t>ガッケイレン</t>
    </rPh>
    <rPh sb="4" eb="6">
      <t>ナトリ</t>
    </rPh>
    <phoneticPr fontId="1"/>
  </si>
  <si>
    <t>◆栄養教諭実習予定～１８日
職員会議⑧　授業づくり分科会⑥</t>
    <rPh sb="1" eb="3">
      <t>エイヨウ</t>
    </rPh>
    <rPh sb="3" eb="5">
      <t>キョウユ</t>
    </rPh>
    <rPh sb="5" eb="7">
      <t>ジッシュウ</t>
    </rPh>
    <rPh sb="7" eb="9">
      <t>ヨテイ</t>
    </rPh>
    <rPh sb="12" eb="13">
      <t>ニチ</t>
    </rPh>
    <phoneticPr fontId="1"/>
  </si>
  <si>
    <t>第76回　入学式10:00～ 　
教科書配布（１年）</t>
    <rPh sb="0" eb="1">
      <t>ダイ</t>
    </rPh>
    <rPh sb="3" eb="4">
      <t>カイ</t>
    </rPh>
    <rPh sb="5" eb="8">
      <t>ニュウガクシキ</t>
    </rPh>
    <phoneticPr fontId="1"/>
  </si>
  <si>
    <r>
      <t>衣替え完全実施 　</t>
    </r>
    <r>
      <rPr>
        <b/>
        <sz val="9"/>
        <color rgb="FFFF0000"/>
        <rFont val="ＤＨＰ平成明朝体W3"/>
        <family val="1"/>
        <charset val="128"/>
      </rPr>
      <t>（午前授業）</t>
    </r>
    <r>
      <rPr>
        <sz val="9"/>
        <color rgb="FF000000"/>
        <rFont val="ＤＨＰ平成明朝体W3"/>
        <family val="1"/>
        <charset val="128"/>
      </rPr>
      <t xml:space="preserve">
いじめスローガン週間（～6/7)　</t>
    </r>
    <rPh sb="10" eb="12">
      <t>ゴゼン</t>
    </rPh>
    <rPh sb="12" eb="14">
      <t>ジュギョウ</t>
    </rPh>
    <rPh sb="24" eb="26">
      <t>シュウカン</t>
    </rPh>
    <phoneticPr fontId="1"/>
  </si>
  <si>
    <t xml:space="preserve">◆　登米農泊
◆　人権教室事前打合せ
</t>
    <rPh sb="2" eb="4">
      <t>トヨマ</t>
    </rPh>
    <rPh sb="4" eb="6">
      <t>ノウハク</t>
    </rPh>
    <rPh sb="9" eb="11">
      <t>ジンケン</t>
    </rPh>
    <rPh sb="11" eb="13">
      <t>キョウシツ</t>
    </rPh>
    <rPh sb="13" eb="17">
      <t>ジゼンウチアワ</t>
    </rPh>
    <phoneticPr fontId="1"/>
  </si>
  <si>
    <t>指導主事訪問</t>
    <rPh sb="0" eb="2">
      <t>シドウ</t>
    </rPh>
    <rPh sb="2" eb="4">
      <t>シュジ</t>
    </rPh>
    <rPh sb="4" eb="6">
      <t>ホウモン</t>
    </rPh>
    <phoneticPr fontId="1"/>
  </si>
  <si>
    <t>市陸上大会予備日 　
教育実習事前打合せ16：00～</t>
    <phoneticPr fontId="1"/>
  </si>
  <si>
    <t>夏季休業日
県中総体①</t>
    <rPh sb="0" eb="2">
      <t>カキ</t>
    </rPh>
    <rPh sb="2" eb="5">
      <t>キュウギョウビ</t>
    </rPh>
    <phoneticPr fontId="1"/>
  </si>
  <si>
    <r>
      <rPr>
        <sz val="11"/>
        <color rgb="FF000000"/>
        <rFont val="ＤＨＰ平成明朝体W3"/>
        <family val="1"/>
        <charset val="128"/>
      </rPr>
      <t>県中総体②</t>
    </r>
    <r>
      <rPr>
        <sz val="9"/>
        <color rgb="FF000000"/>
        <rFont val="ＤＨＰ平成明朝体W3"/>
        <family val="1"/>
        <charset val="128"/>
      </rPr>
      <t xml:space="preserve">
</t>
    </r>
    <r>
      <rPr>
        <b/>
        <sz val="11"/>
        <color rgb="FF000000"/>
        <rFont val="ＤＨＰ平成明朝体W3"/>
        <family val="1"/>
        <charset val="128"/>
      </rPr>
      <t xml:space="preserve">＊飲酒運転根絶運動の日 </t>
    </r>
    <rPh sb="0" eb="1">
      <t>ケン</t>
    </rPh>
    <rPh sb="1" eb="2">
      <t>チュウ</t>
    </rPh>
    <rPh sb="2" eb="4">
      <t>ソウタイ</t>
    </rPh>
    <phoneticPr fontId="1"/>
  </si>
  <si>
    <t>県中総体③</t>
    <rPh sb="0" eb="1">
      <t>ケン</t>
    </rPh>
    <rPh sb="1" eb="2">
      <t>チュウ</t>
    </rPh>
    <rPh sb="2" eb="4">
      <t>ソウタイ</t>
    </rPh>
    <phoneticPr fontId="1"/>
  </si>
  <si>
    <t>県中総体⑤</t>
    <rPh sb="0" eb="2">
      <t>ケンチュウ</t>
    </rPh>
    <rPh sb="2" eb="4">
      <t>ソウタイ</t>
    </rPh>
    <phoneticPr fontId="1"/>
  </si>
  <si>
    <t xml:space="preserve">三者面談④　県理事会
管内中教育課程説明会（名取文化）
市初任研①・市小中学校転入職員研修会
</t>
    <rPh sb="0" eb="2">
      <t>サンシャ</t>
    </rPh>
    <rPh sb="2" eb="4">
      <t>メンダン</t>
    </rPh>
    <rPh sb="6" eb="7">
      <t>ケン</t>
    </rPh>
    <rPh sb="7" eb="9">
      <t>リジ</t>
    </rPh>
    <rPh sb="9" eb="10">
      <t>カイ</t>
    </rPh>
    <phoneticPr fontId="1"/>
  </si>
  <si>
    <t xml:space="preserve">南国市訪問団事前研修②（市役所）
</t>
    <rPh sb="0" eb="3">
      <t>ナンゴクシ</t>
    </rPh>
    <rPh sb="3" eb="6">
      <t>ホウモンダン</t>
    </rPh>
    <rPh sb="6" eb="8">
      <t>ジゼン</t>
    </rPh>
    <rPh sb="8" eb="10">
      <t>ケンシュウ</t>
    </rPh>
    <rPh sb="12" eb="15">
      <t>シヤクショ</t>
    </rPh>
    <phoneticPr fontId="1"/>
  </si>
  <si>
    <t>市中体連専門部会（会長校）15:30　</t>
    <phoneticPr fontId="1"/>
  </si>
  <si>
    <t>学年・学級PTA14:30</t>
    <phoneticPr fontId="1"/>
  </si>
  <si>
    <r>
      <t xml:space="preserve">校長：県校長会中間監査会（Ｈ白萩）13:00
</t>
    </r>
    <r>
      <rPr>
        <b/>
        <sz val="9"/>
        <color rgb="FF000000"/>
        <rFont val="ＤＨＰ平成明朝体W3"/>
        <family val="1"/>
        <charset val="128"/>
      </rPr>
      <t>＊飲酒運転根絶運動の日　</t>
    </r>
    <r>
      <rPr>
        <sz val="9"/>
        <color rgb="FF000000"/>
        <rFont val="ＤＨＰ平成明朝体W3"/>
        <family val="1"/>
        <charset val="128"/>
      </rPr>
      <t xml:space="preserve">
市弁論大会（岩中）13：30～15：30</t>
    </r>
    <phoneticPr fontId="1"/>
  </si>
  <si>
    <t>学年部会⑥（部活中止日）
市中体連理事会⑦（　中）15:30</t>
    <rPh sb="6" eb="8">
      <t>ブカツ</t>
    </rPh>
    <rPh sb="8" eb="11">
      <t>チュウシビ</t>
    </rPh>
    <phoneticPr fontId="1"/>
  </si>
  <si>
    <t xml:space="preserve">県駅伝監督会議
◆市Ｐ連役員会③  </t>
    <rPh sb="9" eb="10">
      <t>シ</t>
    </rPh>
    <rPh sb="11" eb="15">
      <t>レンヤクインカイ</t>
    </rPh>
    <phoneticPr fontId="1"/>
  </si>
  <si>
    <t xml:space="preserve">◆国立高専推薦入試　　　
県スキー大会（鬼首）  
</t>
    <rPh sb="1" eb="3">
      <t>コクリツ</t>
    </rPh>
    <rPh sb="3" eb="5">
      <t>コウセン</t>
    </rPh>
    <rPh sb="13" eb="14">
      <t>ケン</t>
    </rPh>
    <rPh sb="17" eb="19">
      <t>タイカイ</t>
    </rPh>
    <rPh sb="20" eb="22">
      <t>オニコウベ</t>
    </rPh>
    <phoneticPr fontId="1"/>
  </si>
  <si>
    <t>私立高校Ｂ日程入試（３年午前授業）　学び塾
指導委員会⑩　県理事会</t>
    <rPh sb="18" eb="19">
      <t>マナ</t>
    </rPh>
    <rPh sb="20" eb="21">
      <t>ジュク</t>
    </rPh>
    <rPh sb="29" eb="30">
      <t>ケン</t>
    </rPh>
    <rPh sb="30" eb="33">
      <t>リジカイ</t>
    </rPh>
    <phoneticPr fontId="1"/>
  </si>
  <si>
    <t>いじめ問題対策推進委員会（市役所）
スポーツ大会①　市教務主任者会②
いじめ問題対策連絡協議会（市役所）15:00</t>
    <rPh sb="26" eb="27">
      <t>シ</t>
    </rPh>
    <rPh sb="27" eb="29">
      <t>キョウム</t>
    </rPh>
    <rPh sb="29" eb="31">
      <t>シュニン</t>
    </rPh>
    <rPh sb="31" eb="33">
      <t>シャカイ</t>
    </rPh>
    <phoneticPr fontId="1"/>
  </si>
  <si>
    <t>市教務主任者会①，研究主任者会（市役所）14:00　　　</t>
    <rPh sb="3" eb="5">
      <t>シュニン</t>
    </rPh>
    <rPh sb="5" eb="7">
      <t>シャカイ</t>
    </rPh>
    <phoneticPr fontId="1"/>
  </si>
  <si>
    <t>市教務主任者会③
◆諸表簿指導9:30　</t>
    <rPh sb="0" eb="1">
      <t>シ</t>
    </rPh>
    <rPh sb="1" eb="3">
      <t>キョウム</t>
    </rPh>
    <rPh sb="3" eb="6">
      <t>シュニンシャ</t>
    </rPh>
    <rPh sb="6" eb="7">
      <t>カイ</t>
    </rPh>
    <rPh sb="10" eb="12">
      <t>ショヒョウ</t>
    </rPh>
    <phoneticPr fontId="1"/>
  </si>
  <si>
    <t>合同研究協議会（富武）9:00
管内中学校長会研究協議会（富武）10:00～　
全体懇談会（仙台市内）17:30　市教務主任者会④</t>
    <rPh sb="0" eb="2">
      <t>ゴウドウ</t>
    </rPh>
    <rPh sb="2" eb="4">
      <t>ケンキュウ</t>
    </rPh>
    <rPh sb="4" eb="7">
      <t>キョウギカイ</t>
    </rPh>
    <rPh sb="8" eb="9">
      <t>トミ</t>
    </rPh>
    <rPh sb="9" eb="10">
      <t>ブ</t>
    </rPh>
    <rPh sb="29" eb="30">
      <t>トミ</t>
    </rPh>
    <rPh sb="30" eb="31">
      <t>ブ</t>
    </rPh>
    <rPh sb="40" eb="42">
      <t>ゼンタイ</t>
    </rPh>
    <rPh sb="42" eb="45">
      <t>コンダンカイ</t>
    </rPh>
    <rPh sb="46" eb="48">
      <t>センダイ</t>
    </rPh>
    <rPh sb="48" eb="50">
      <t>シナイ</t>
    </rPh>
    <rPh sb="57" eb="58">
      <t>シ</t>
    </rPh>
    <rPh sb="58" eb="60">
      <t>キョウム</t>
    </rPh>
    <rPh sb="60" eb="63">
      <t>シュニンシャ</t>
    </rPh>
    <rPh sb="63" eb="64">
      <t>カイ</t>
    </rPh>
    <phoneticPr fontId="1"/>
  </si>
  <si>
    <r>
      <rPr>
        <b/>
        <sz val="9"/>
        <color rgb="FF000000"/>
        <rFont val="ＤＨＰ平成明朝体W3"/>
        <family val="1"/>
        <charset val="128"/>
      </rPr>
      <t>＊飲酒運転根絶運動の日　県副会長会・県評議員会</t>
    </r>
    <r>
      <rPr>
        <sz val="9"/>
        <color rgb="FF000000"/>
        <rFont val="ＤＨＰ平成明朝体W3"/>
        <family val="3"/>
        <charset val="128"/>
      </rPr>
      <t xml:space="preserve">
◆ＰＴＡ運営委員会⑤　指導委員会⑪</t>
    </r>
    <r>
      <rPr>
        <sz val="9"/>
        <color rgb="FF000000"/>
        <rFont val="ＤＨＰ平成明朝体W3"/>
        <family val="1"/>
        <charset val="128"/>
      </rPr>
      <t xml:space="preserve">
市教務主任者会⑤</t>
    </r>
    <rPh sb="12" eb="13">
      <t>ケン</t>
    </rPh>
    <rPh sb="13" eb="14">
      <t>フク</t>
    </rPh>
    <rPh sb="14" eb="16">
      <t>カイチョウ</t>
    </rPh>
    <rPh sb="16" eb="17">
      <t>カイ</t>
    </rPh>
    <rPh sb="18" eb="19">
      <t>ケン</t>
    </rPh>
    <rPh sb="19" eb="22">
      <t>ヒョウギイン</t>
    </rPh>
    <rPh sb="22" eb="23">
      <t>カイ</t>
    </rPh>
    <rPh sb="42" eb="43">
      <t>シ</t>
    </rPh>
    <rPh sb="43" eb="45">
      <t>キョウム</t>
    </rPh>
    <rPh sb="45" eb="47">
      <t>シュニン</t>
    </rPh>
    <rPh sb="47" eb="49">
      <t>シャカイ</t>
    </rPh>
    <phoneticPr fontId="1"/>
  </si>
  <si>
    <t>　夏季学び塾～５日　
県理事会③・県小中合同理事会①（Ｈ白萩）13:00～
研修学校経営（Ｈ白萩）14:30～　</t>
    <rPh sb="1" eb="3">
      <t>カキ</t>
    </rPh>
    <rPh sb="3" eb="4">
      <t>マナ</t>
    </rPh>
    <rPh sb="5" eb="6">
      <t>ジュク</t>
    </rPh>
    <rPh sb="8" eb="9">
      <t>ニチ</t>
    </rPh>
    <phoneticPr fontId="1"/>
  </si>
  <si>
    <t>安全点検日　三者面談⑤</t>
    <rPh sb="6" eb="8">
      <t>サンシャ</t>
    </rPh>
    <rPh sb="8" eb="10">
      <t>メンダン</t>
    </rPh>
    <phoneticPr fontId="1"/>
  </si>
  <si>
    <t>学校集会（賞状伝達）生徒集会（市陸激励会）
市Ｐ連役員会② 心臓病検診（１年）13:40～15:00</t>
    <rPh sb="22" eb="23">
      <t>シ</t>
    </rPh>
    <rPh sb="24" eb="28">
      <t>レンヤクインカイ</t>
    </rPh>
    <phoneticPr fontId="1"/>
  </si>
  <si>
    <t>県専門部総会</t>
    <rPh sb="0" eb="3">
      <t>センモンブ</t>
    </rPh>
    <rPh sb="3" eb="5">
      <t>ソウカイ</t>
    </rPh>
    <phoneticPr fontId="1"/>
  </si>
  <si>
    <t>３年修学旅行①　
市教研理事・部長会（南小）15:00</t>
    <rPh sb="1" eb="2">
      <t>ネン</t>
    </rPh>
    <rPh sb="2" eb="4">
      <t>シュウガク</t>
    </rPh>
    <rPh sb="4" eb="6">
      <t>リョコウ</t>
    </rPh>
    <phoneticPr fontId="1"/>
  </si>
  <si>
    <t xml:space="preserve">小中連絡会①14:00~   　
</t>
    <phoneticPr fontId="1"/>
  </si>
  <si>
    <r>
      <rPr>
        <b/>
        <sz val="9"/>
        <color theme="1"/>
        <rFont val="ＤＨＰ平成明朝体W3"/>
        <family val="1"/>
        <charset val="128"/>
      </rPr>
      <t>学年部会③15:30</t>
    </r>
    <r>
      <rPr>
        <sz val="9"/>
        <color theme="1"/>
        <rFont val="ＤＨＰ平成明朝体W3"/>
        <family val="1"/>
        <charset val="128"/>
      </rPr>
      <t xml:space="preserve">
</t>
    </r>
    <phoneticPr fontId="1"/>
  </si>
  <si>
    <r>
      <rPr>
        <b/>
        <sz val="9"/>
        <color rgb="FF000000"/>
        <rFont val="ＤＨＰ平成明朝体W3"/>
        <family val="1"/>
        <charset val="128"/>
      </rPr>
      <t>歯科検診3年13:15　校長：管内校長会理事会（富武）13:30 小中合同理事会（富武）15:00</t>
    </r>
    <r>
      <rPr>
        <sz val="9"/>
        <color rgb="FF000000"/>
        <rFont val="ＤＨＰ平成明朝体W3"/>
        <family val="3"/>
        <charset val="128"/>
      </rPr>
      <t xml:space="preserve">
特別支援連携協議会（市役所）14:00　</t>
    </r>
    <rPh sb="20" eb="23">
      <t>リジカイ</t>
    </rPh>
    <rPh sb="24" eb="25">
      <t>トミ</t>
    </rPh>
    <rPh sb="25" eb="26">
      <t>ブ</t>
    </rPh>
    <rPh sb="41" eb="42">
      <t>トミ</t>
    </rPh>
    <rPh sb="42" eb="43">
      <t>ブ</t>
    </rPh>
    <phoneticPr fontId="1"/>
  </si>
  <si>
    <t xml:space="preserve">市中総体激励会 （放課後）
前日会場準備16:00～ </t>
    <rPh sb="9" eb="12">
      <t>ホウカゴ</t>
    </rPh>
    <phoneticPr fontId="1"/>
  </si>
  <si>
    <r>
      <rPr>
        <b/>
        <sz val="9"/>
        <color rgb="FF000000"/>
        <rFont val="ＤＨＰ平成明朝体W3"/>
        <family val="1"/>
        <charset val="128"/>
      </rPr>
      <t xml:space="preserve">１年松島校外活動  </t>
    </r>
    <r>
      <rPr>
        <sz val="9"/>
        <color rgb="FF000000"/>
        <rFont val="ＤＨＰ平成明朝体W3"/>
        <family val="1"/>
        <charset val="128"/>
      </rPr>
      <t xml:space="preserve">
市中体連理事会①（　中）14:00</t>
    </r>
    <rPh sb="21" eb="22">
      <t>ナカ</t>
    </rPh>
    <phoneticPr fontId="1"/>
  </si>
  <si>
    <t xml:space="preserve">眼科検診（１年，３－１，３－２）13:30～
部集会　尿検査予備日 </t>
    <rPh sb="23" eb="24">
      <t>ブ</t>
    </rPh>
    <phoneticPr fontId="1"/>
  </si>
  <si>
    <t>市費職員健診①</t>
    <rPh sb="0" eb="1">
      <t>シ</t>
    </rPh>
    <rPh sb="1" eb="2">
      <t>ヒ</t>
    </rPh>
    <rPh sb="2" eb="4">
      <t>ショクイン</t>
    </rPh>
    <rPh sb="4" eb="6">
      <t>ケンシン</t>
    </rPh>
    <phoneticPr fontId="1"/>
  </si>
  <si>
    <t>市費職員健診②</t>
    <rPh sb="0" eb="1">
      <t>シ</t>
    </rPh>
    <rPh sb="1" eb="2">
      <t>ヒ</t>
    </rPh>
    <rPh sb="2" eb="4">
      <t>ショクイン</t>
    </rPh>
    <rPh sb="4" eb="6">
      <t>ケンシン</t>
    </rPh>
    <phoneticPr fontId="1"/>
  </si>
  <si>
    <t>指導委員会③　15:45</t>
    <phoneticPr fontId="1"/>
  </si>
  <si>
    <r>
      <t xml:space="preserve">学警連（岩沼）15:00  </t>
    </r>
    <r>
      <rPr>
        <b/>
        <sz val="10"/>
        <color rgb="FF000000"/>
        <rFont val="ＤＦ平成明朝体W3"/>
        <family val="1"/>
        <charset val="128"/>
      </rPr>
      <t>授業づくり分科会③</t>
    </r>
    <r>
      <rPr>
        <sz val="10"/>
        <color rgb="FF000000"/>
        <rFont val="ＤＦ平成明朝体W3"/>
        <family val="1"/>
        <charset val="128"/>
      </rPr>
      <t xml:space="preserve">
＊飲酒運転根絶運動の日</t>
    </r>
    <rPh sb="14" eb="16">
      <t>ジュギョウ</t>
    </rPh>
    <rPh sb="19" eb="22">
      <t>ブンカカイ</t>
    </rPh>
    <phoneticPr fontId="1"/>
  </si>
  <si>
    <r>
      <t>事務作業日③（定時退庁日）県大会理事会・抽選会　
前期教育実習開始　</t>
    </r>
    <r>
      <rPr>
        <b/>
        <sz val="9"/>
        <color rgb="FF000000"/>
        <rFont val="ＤＨＰ平成明朝体W3"/>
        <family val="1"/>
        <charset val="128"/>
      </rPr>
      <t>教科部会③</t>
    </r>
    <rPh sb="14" eb="16">
      <t>タイカイ</t>
    </rPh>
    <rPh sb="16" eb="19">
      <t>リジカイ</t>
    </rPh>
    <rPh sb="34" eb="38">
      <t>キョウカブカイ</t>
    </rPh>
    <phoneticPr fontId="1"/>
  </si>
  <si>
    <t>管内中学校長地区代表者会14：00，小中合同代表者会15：30（城南小）
教科部会①9:00 　 学年部会①－３ 10:30　
春の交通安全市民総ぐるみ運動開始式</t>
    <rPh sb="6" eb="8">
      <t>チク</t>
    </rPh>
    <rPh sb="32" eb="34">
      <t>ジョウナン</t>
    </rPh>
    <rPh sb="34" eb="35">
      <t>ショウ</t>
    </rPh>
    <rPh sb="37" eb="39">
      <t>キョウカ</t>
    </rPh>
    <rPh sb="39" eb="41">
      <t>ブカイ</t>
    </rPh>
    <rPh sb="49" eb="51">
      <t>ガクネン</t>
    </rPh>
    <rPh sb="51" eb="53">
      <t>ブカイ</t>
    </rPh>
    <rPh sb="70" eb="72">
      <t>シミン</t>
    </rPh>
    <rPh sb="72" eb="73">
      <t>ソウ</t>
    </rPh>
    <rPh sb="78" eb="81">
      <t>カイシシキ</t>
    </rPh>
    <phoneticPr fontId="1"/>
  </si>
  <si>
    <t>授業づくり分科会④</t>
    <phoneticPr fontId="1"/>
  </si>
  <si>
    <t>県物品引き渡し
◆３年実力テスト②</t>
    <rPh sb="0" eb="1">
      <t>ケン</t>
    </rPh>
    <rPh sb="1" eb="3">
      <t>ブッピン</t>
    </rPh>
    <rPh sb="3" eb="4">
      <t>ヒ</t>
    </rPh>
    <rPh sb="5" eb="6">
      <t>ワタ</t>
    </rPh>
    <phoneticPr fontId="1"/>
  </si>
  <si>
    <t>県理事会
県英語暗唱・弁論大会（戦災復興）8:45</t>
    <rPh sb="0" eb="1">
      <t>ケン</t>
    </rPh>
    <rPh sb="1" eb="4">
      <t>リジカイ</t>
    </rPh>
    <rPh sb="5" eb="6">
      <t>ケン</t>
    </rPh>
    <rPh sb="6" eb="8">
      <t>エイゴ</t>
    </rPh>
    <rPh sb="16" eb="18">
      <t>センサイ</t>
    </rPh>
    <rPh sb="18" eb="20">
      <t>フッコウ</t>
    </rPh>
    <phoneticPr fontId="1"/>
  </si>
  <si>
    <r>
      <rPr>
        <b/>
        <sz val="11"/>
        <color rgb="FF000000"/>
        <rFont val="ＤＨＰ平成明朝体W3"/>
        <family val="1"/>
        <charset val="128"/>
      </rPr>
      <t>授業づくり分科会⑤</t>
    </r>
    <r>
      <rPr>
        <sz val="11"/>
        <color rgb="FF000000"/>
        <rFont val="ＤＨＰ平成明朝体W3"/>
        <family val="3"/>
        <charset val="128"/>
      </rPr>
      <t xml:space="preserve">
後期教育実習～11／18</t>
    </r>
    <rPh sb="0" eb="2">
      <t>ジュギョウ</t>
    </rPh>
    <rPh sb="5" eb="8">
      <t>ブンカカイ</t>
    </rPh>
    <phoneticPr fontId="1"/>
  </si>
  <si>
    <t>◆栄養士実習予定～１１日</t>
    <rPh sb="1" eb="3">
      <t>エイヨウ</t>
    </rPh>
    <rPh sb="3" eb="4">
      <t>シ</t>
    </rPh>
    <rPh sb="4" eb="6">
      <t>ジッシュウ</t>
    </rPh>
    <rPh sb="6" eb="8">
      <t>ヨテイ</t>
    </rPh>
    <rPh sb="11" eb="12">
      <t>ニチ</t>
    </rPh>
    <phoneticPr fontId="1"/>
  </si>
  <si>
    <t>教科部会④</t>
    <phoneticPr fontId="1"/>
  </si>
  <si>
    <t>◆いじめ問題対策委員会②　　</t>
    <phoneticPr fontId="1"/>
  </si>
  <si>
    <r>
      <t xml:space="preserve">私立高校推薦入試　
</t>
    </r>
    <r>
      <rPr>
        <b/>
        <sz val="10"/>
        <color rgb="FF000000"/>
        <rFont val="ＤＨＰ平成明朝体W3"/>
        <family val="1"/>
        <charset val="128"/>
      </rPr>
      <t>教科部会⑤</t>
    </r>
    <rPh sb="10" eb="12">
      <t>キョウカ</t>
    </rPh>
    <rPh sb="12" eb="14">
      <t>ブカイ</t>
    </rPh>
    <phoneticPr fontId="1"/>
  </si>
  <si>
    <t>各種・学年委員会①　拡大中央委員会　
県評議員会・県副会長会</t>
    <rPh sb="19" eb="20">
      <t>ケン</t>
    </rPh>
    <rPh sb="20" eb="23">
      <t>ヒョウギイン</t>
    </rPh>
    <rPh sb="23" eb="24">
      <t>カイ</t>
    </rPh>
    <rPh sb="25" eb="26">
      <t>ケン</t>
    </rPh>
    <rPh sb="26" eb="29">
      <t>フクカイチョウ</t>
    </rPh>
    <rPh sb="29" eb="30">
      <t>カイ</t>
    </rPh>
    <phoneticPr fontId="1"/>
  </si>
  <si>
    <r>
      <rPr>
        <b/>
        <sz val="8"/>
        <color rgb="FF000000"/>
        <rFont val="ＤＨＰ平成明朝体W3"/>
        <family val="1"/>
        <charset val="128"/>
      </rPr>
      <t>内科検診1年13:30 　指導委員会②</t>
    </r>
    <r>
      <rPr>
        <sz val="8"/>
        <color rgb="FF000000"/>
        <rFont val="ＤＨＰ平成明朝体W3"/>
        <family val="1"/>
        <charset val="128"/>
      </rPr>
      <t xml:space="preserve">
県地区会長会（H白萩）9:30・県理事会（H白萩）13:00　
県総合部会（H白萩）15:00・県各部会（H白萩）15:10
県地区会長会・部長会①（H白萩）16:00　</t>
    </r>
    <rPh sb="20" eb="21">
      <t>ケン</t>
    </rPh>
    <rPh sb="21" eb="23">
      <t>チク</t>
    </rPh>
    <rPh sb="23" eb="25">
      <t>カイチョウ</t>
    </rPh>
    <rPh sb="25" eb="26">
      <t>カイ</t>
    </rPh>
    <rPh sb="36" eb="37">
      <t>ケン</t>
    </rPh>
    <rPh sb="37" eb="39">
      <t>リジ</t>
    </rPh>
    <rPh sb="39" eb="40">
      <t>カイ</t>
    </rPh>
    <rPh sb="52" eb="53">
      <t>ケン</t>
    </rPh>
    <rPh sb="53" eb="55">
      <t>ソウゴウ</t>
    </rPh>
    <rPh sb="55" eb="57">
      <t>ブカイ</t>
    </rPh>
    <rPh sb="68" eb="69">
      <t>ケン</t>
    </rPh>
    <rPh sb="69" eb="72">
      <t>カクブカイ</t>
    </rPh>
    <rPh sb="83" eb="84">
      <t>ケン</t>
    </rPh>
    <rPh sb="84" eb="86">
      <t>チク</t>
    </rPh>
    <rPh sb="86" eb="88">
      <t>カイチョウ</t>
    </rPh>
    <rPh sb="88" eb="89">
      <t>カイ</t>
    </rPh>
    <rPh sb="90" eb="93">
      <t>ブチョウカイ</t>
    </rPh>
    <phoneticPr fontId="1"/>
  </si>
  <si>
    <r>
      <t>開校記念日･県理事会　</t>
    </r>
    <r>
      <rPr>
        <b/>
        <sz val="10"/>
        <color rgb="FF000000"/>
        <rFont val="ＤＨＰ平成明朝体W3"/>
        <family val="1"/>
        <charset val="128"/>
      </rPr>
      <t>授業参観・学年PTA(１年)</t>
    </r>
    <r>
      <rPr>
        <sz val="10"/>
        <color rgb="FF000000"/>
        <rFont val="ＤＨＰ平成明朝体W3"/>
        <family val="3"/>
        <charset val="128"/>
      </rPr>
      <t xml:space="preserve">
</t>
    </r>
    <r>
      <rPr>
        <b/>
        <sz val="10"/>
        <color rgb="FF000000"/>
        <rFont val="ＤＨＰ平成明朝体W3"/>
        <family val="1"/>
        <charset val="128"/>
      </rPr>
      <t>全国学力・学習状況調査（3年国・数・理）</t>
    </r>
    <rPh sb="6" eb="7">
      <t>ケン</t>
    </rPh>
    <rPh sb="7" eb="10">
      <t>リジカイ</t>
    </rPh>
    <rPh sb="11" eb="13">
      <t>ジュギョウ</t>
    </rPh>
    <rPh sb="13" eb="15">
      <t>サンカン</t>
    </rPh>
    <rPh sb="16" eb="18">
      <t>ガクネン</t>
    </rPh>
    <rPh sb="23" eb="24">
      <t>ネン</t>
    </rPh>
    <rPh sb="44" eb="45">
      <t>リ</t>
    </rPh>
    <phoneticPr fontId="1"/>
  </si>
  <si>
    <t>授業参観・学年PTA(２年)</t>
    <phoneticPr fontId="1"/>
  </si>
  <si>
    <r>
      <t xml:space="preserve">市中体連理事・専門委員長合同会議（　中）14:00
</t>
    </r>
    <r>
      <rPr>
        <b/>
        <sz val="9"/>
        <rFont val="ＤＨＰ平成明朝体W3"/>
        <family val="1"/>
        <charset val="128"/>
      </rPr>
      <t xml:space="preserve">授業参観・学年PTA(３年)　  </t>
    </r>
    <r>
      <rPr>
        <sz val="9"/>
        <rFont val="ＤＨＰ平成明朝体W3"/>
        <family val="1"/>
        <charset val="128"/>
      </rPr>
      <t xml:space="preserve">　
</t>
    </r>
    <r>
      <rPr>
        <b/>
        <sz val="9"/>
        <rFont val="ＤＨＰ平成明朝体W3"/>
        <family val="1"/>
        <charset val="128"/>
      </rPr>
      <t>＊飲酒運転根絶運動の日　</t>
    </r>
    <phoneticPr fontId="1"/>
  </si>
  <si>
    <t>学年部会⑨</t>
  </si>
  <si>
    <t>歯科検診1年13:15　各種・学年委員会②  
指導案提出日</t>
    <rPh sb="24" eb="27">
      <t>シドウアン</t>
    </rPh>
    <rPh sb="27" eb="30">
      <t>テイシュツビ</t>
    </rPh>
    <phoneticPr fontId="1"/>
  </si>
  <si>
    <t xml:space="preserve">安全点検日　
</t>
    <rPh sb="0" eb="2">
      <t>アンゼン</t>
    </rPh>
    <rPh sb="2" eb="4">
      <t>テンケン</t>
    </rPh>
    <rPh sb="4" eb="5">
      <t>ビ</t>
    </rPh>
    <phoneticPr fontId="1"/>
  </si>
  <si>
    <t>校内授業研究③
県部活動協議会</t>
    <rPh sb="8" eb="9">
      <t>ケン</t>
    </rPh>
    <rPh sb="9" eb="12">
      <t>ブカツドウ</t>
    </rPh>
    <rPh sb="12" eb="15">
      <t>キョウギカイ</t>
    </rPh>
    <phoneticPr fontId="1"/>
  </si>
  <si>
    <t>二者・三者面談④　
指導案提出日</t>
    <rPh sb="10" eb="13">
      <t>シドウアン</t>
    </rPh>
    <rPh sb="13" eb="16">
      <t>テイシュツビ</t>
    </rPh>
    <phoneticPr fontId="1"/>
  </si>
  <si>
    <t>転入職員着任　市通学路安全点検～７日</t>
    <rPh sb="0" eb="2">
      <t>テンニュウ</t>
    </rPh>
    <rPh sb="2" eb="4">
      <t>ショクイン</t>
    </rPh>
    <rPh sb="4" eb="6">
      <t>チャクニン</t>
    </rPh>
    <rPh sb="7" eb="8">
      <t>シ</t>
    </rPh>
    <rPh sb="8" eb="11">
      <t>ツウガクロ</t>
    </rPh>
    <rPh sb="11" eb="13">
      <t>アンゼン</t>
    </rPh>
    <rPh sb="13" eb="15">
      <t>テンケン</t>
    </rPh>
    <rPh sb="17" eb="18">
      <t>ニチ</t>
    </rPh>
    <phoneticPr fontId="1"/>
  </si>
  <si>
    <t>春の交通安全市民総ぐるみ運動開始式</t>
    <rPh sb="6" eb="8">
      <t>シミン</t>
    </rPh>
    <rPh sb="8" eb="9">
      <t>ソウ</t>
    </rPh>
    <rPh sb="14" eb="17">
      <t>カイシシキ</t>
    </rPh>
    <phoneticPr fontId="1"/>
  </si>
  <si>
    <t>分配作業　教科書（被服室）9:00　
ワーク（技術室）10:00　</t>
    <rPh sb="0" eb="2">
      <t>ブンパイ</t>
    </rPh>
    <rPh sb="2" eb="4">
      <t>サギョウ</t>
    </rPh>
    <rPh sb="5" eb="8">
      <t>キョウカショ</t>
    </rPh>
    <rPh sb="9" eb="11">
      <t>ヒフク</t>
    </rPh>
    <rPh sb="11" eb="12">
      <t>シツ</t>
    </rPh>
    <rPh sb="23" eb="25">
      <t>ギジュツ</t>
    </rPh>
    <rPh sb="25" eb="26">
      <t>シツ</t>
    </rPh>
    <phoneticPr fontId="1"/>
  </si>
  <si>
    <t>披露式・前期始業式
教科書配布（２，３年）入学式準備（午後）</t>
    <rPh sb="0" eb="3">
      <t>ヒロウシキ</t>
    </rPh>
    <rPh sb="4" eb="6">
      <t>ゼンキ</t>
    </rPh>
    <rPh sb="6" eb="9">
      <t>シギョウシキ</t>
    </rPh>
    <phoneticPr fontId="1"/>
  </si>
  <si>
    <t>補助教材販売（技術室）7:45  
身体測定（全学年）１～６校時 
自転車通学指導（１年）放課後</t>
    <rPh sb="7" eb="10">
      <t>ギジュツシツ</t>
    </rPh>
    <rPh sb="34" eb="37">
      <t>ジテンシャ</t>
    </rPh>
    <rPh sb="37" eb="39">
      <t>ツウガク</t>
    </rPh>
    <rPh sb="39" eb="41">
      <t>シドウ</t>
    </rPh>
    <rPh sb="43" eb="44">
      <t>ネン</t>
    </rPh>
    <rPh sb="45" eb="48">
      <t>ホウカゴ</t>
    </rPh>
    <phoneticPr fontId="1"/>
  </si>
  <si>
    <t xml:space="preserve">生徒写真撮影１～２校時（３年生～2の２）
生徒写真撮影３～４校時（2の３～１年生）
新入生を迎える会⑥  </t>
    <phoneticPr fontId="1"/>
  </si>
  <si>
    <r>
      <t xml:space="preserve">交通安全教室⑥　
</t>
    </r>
    <r>
      <rPr>
        <b/>
        <sz val="11"/>
        <rFont val="ＤＨＰ平成明朝体W3"/>
        <family val="1"/>
        <charset val="128"/>
      </rPr>
      <t>全国学調事前打合せ16:00</t>
    </r>
    <phoneticPr fontId="1"/>
  </si>
  <si>
    <r>
      <t>開校記念日　</t>
    </r>
    <r>
      <rPr>
        <b/>
        <sz val="10"/>
        <color rgb="FF000000"/>
        <rFont val="ＤＨＰ平成明朝体W3"/>
        <family val="1"/>
        <charset val="128"/>
      </rPr>
      <t>授業参観・学年PTA(１年)</t>
    </r>
    <r>
      <rPr>
        <sz val="10"/>
        <color rgb="FF000000"/>
        <rFont val="ＤＨＰ平成明朝体W3"/>
        <family val="3"/>
        <charset val="128"/>
      </rPr>
      <t xml:space="preserve">
</t>
    </r>
    <r>
      <rPr>
        <b/>
        <sz val="10"/>
        <color rgb="FF000000"/>
        <rFont val="ＤＨＰ平成明朝体W3"/>
        <family val="1"/>
        <charset val="128"/>
      </rPr>
      <t>全国学力・学習状況調査（3年国・数・理）</t>
    </r>
    <rPh sb="6" eb="8">
      <t>ジュギョウ</t>
    </rPh>
    <rPh sb="8" eb="10">
      <t>サンカン</t>
    </rPh>
    <rPh sb="11" eb="13">
      <t>ガクネン</t>
    </rPh>
    <rPh sb="18" eb="19">
      <t>ネン</t>
    </rPh>
    <rPh sb="39" eb="40">
      <t>リ</t>
    </rPh>
    <phoneticPr fontId="1"/>
  </si>
  <si>
    <t>内科検診1年13:30 　</t>
    <phoneticPr fontId="1"/>
  </si>
  <si>
    <r>
      <rPr>
        <b/>
        <sz val="11"/>
        <rFont val="ＤＨＰ平成明朝体W3"/>
        <family val="1"/>
        <charset val="128"/>
      </rPr>
      <t xml:space="preserve">授業参観・学年PTA(３年)　  </t>
    </r>
    <r>
      <rPr>
        <sz val="11"/>
        <rFont val="ＤＨＰ平成明朝体W3"/>
        <family val="1"/>
        <charset val="128"/>
      </rPr>
      <t xml:space="preserve">　
</t>
    </r>
    <r>
      <rPr>
        <b/>
        <sz val="11"/>
        <rFont val="ＤＨＰ平成明朝体W3"/>
        <family val="1"/>
        <charset val="128"/>
      </rPr>
      <t>＊飲酒運転根絶運動の日　</t>
    </r>
    <phoneticPr fontId="1"/>
  </si>
  <si>
    <t>各種・学年委員会①　
拡大中央委員会　</t>
    <phoneticPr fontId="1"/>
  </si>
  <si>
    <r>
      <t xml:space="preserve">安全点検日 </t>
    </r>
    <r>
      <rPr>
        <b/>
        <sz val="11"/>
        <color rgb="FF000000"/>
        <rFont val="ＤＨＰ平成明朝体W3"/>
        <family val="1"/>
        <charset val="128"/>
      </rPr>
      <t xml:space="preserve">
眼科検診（２年，３－３，３－４）13:30～ </t>
    </r>
    <phoneticPr fontId="1"/>
  </si>
  <si>
    <t>３年修学旅行①　</t>
    <rPh sb="1" eb="2">
      <t>ネン</t>
    </rPh>
    <rPh sb="2" eb="4">
      <t>シュウガク</t>
    </rPh>
    <rPh sb="4" eb="6">
      <t>リョコウ</t>
    </rPh>
    <phoneticPr fontId="1"/>
  </si>
  <si>
    <t>３年修学旅行② 　２年農業体験</t>
    <rPh sb="1" eb="2">
      <t>ネン</t>
    </rPh>
    <rPh sb="2" eb="4">
      <t>シュウガク</t>
    </rPh>
    <rPh sb="4" eb="6">
      <t>リョコウ</t>
    </rPh>
    <rPh sb="10" eb="11">
      <t>ネン</t>
    </rPh>
    <rPh sb="11" eb="13">
      <t>ノウギョウ</t>
    </rPh>
    <rPh sb="13" eb="15">
      <t>タイケン</t>
    </rPh>
    <phoneticPr fontId="1"/>
  </si>
  <si>
    <t>３年修学旅行③ 　人権教室（１年）
２年農業体験予備日</t>
    <rPh sb="1" eb="2">
      <t>ネン</t>
    </rPh>
    <rPh sb="2" eb="4">
      <t>シュウガク</t>
    </rPh>
    <rPh sb="4" eb="6">
      <t>リョコウ</t>
    </rPh>
    <rPh sb="9" eb="11">
      <t>ジンケン</t>
    </rPh>
    <rPh sb="11" eb="13">
      <t>キョウシツ</t>
    </rPh>
    <rPh sb="15" eb="16">
      <t>ネン</t>
    </rPh>
    <rPh sb="19" eb="20">
      <t>ネン</t>
    </rPh>
    <rPh sb="20" eb="22">
      <t>ノウギョウ</t>
    </rPh>
    <rPh sb="22" eb="24">
      <t>タイケン</t>
    </rPh>
    <rPh sb="24" eb="27">
      <t>ヨビビ</t>
    </rPh>
    <phoneticPr fontId="1"/>
  </si>
  <si>
    <t xml:space="preserve">生徒総会⑤⑥   </t>
    <phoneticPr fontId="1"/>
  </si>
  <si>
    <t>内科検診3年13:30</t>
    <phoneticPr fontId="1"/>
  </si>
  <si>
    <t>１年松島校外活動</t>
    <phoneticPr fontId="1"/>
  </si>
  <si>
    <t xml:space="preserve">１年松島校外活動  </t>
    <phoneticPr fontId="1"/>
  </si>
  <si>
    <t>尿検査回収日</t>
    <phoneticPr fontId="1"/>
  </si>
  <si>
    <t xml:space="preserve">
衣替え移行期間～５／２８まで </t>
    <phoneticPr fontId="1"/>
  </si>
  <si>
    <t xml:space="preserve">小中連絡会①14:00~   </t>
    <phoneticPr fontId="1"/>
  </si>
  <si>
    <t>歯科検診3年13:15　</t>
    <phoneticPr fontId="1"/>
  </si>
  <si>
    <r>
      <t>衣替え完全実施 　</t>
    </r>
    <r>
      <rPr>
        <b/>
        <sz val="11"/>
        <color rgb="FFFF0000"/>
        <rFont val="ＤＨＰ平成明朝体W3"/>
        <family val="1"/>
        <charset val="128"/>
      </rPr>
      <t>（午前授業）</t>
    </r>
    <r>
      <rPr>
        <sz val="11"/>
        <color rgb="FF000000"/>
        <rFont val="ＤＨＰ平成明朝体W3"/>
        <family val="1"/>
        <charset val="128"/>
      </rPr>
      <t xml:space="preserve">
いじめスローガン週間（～6/7)　</t>
    </r>
    <rPh sb="10" eb="12">
      <t>ゴゼン</t>
    </rPh>
    <rPh sb="12" eb="14">
      <t>ジュギョウ</t>
    </rPh>
    <rPh sb="24" eb="26">
      <t>シュウカン</t>
    </rPh>
    <phoneticPr fontId="1"/>
  </si>
  <si>
    <t>歯科検診2年13:15　</t>
    <phoneticPr fontId="1"/>
  </si>
  <si>
    <t xml:space="preserve">◆　人権教室事前打合せ
</t>
    <rPh sb="2" eb="4">
      <t>ジンケン</t>
    </rPh>
    <rPh sb="4" eb="6">
      <t>キョウシツ</t>
    </rPh>
    <rPh sb="6" eb="10">
      <t>ジゼンウチアワ</t>
    </rPh>
    <phoneticPr fontId="1"/>
  </si>
  <si>
    <t xml:space="preserve">安全点検日   </t>
    <phoneticPr fontId="1"/>
  </si>
  <si>
    <t xml:space="preserve">歯科検診1年13:15　
各種・学年委員会②  </t>
    <phoneticPr fontId="1"/>
  </si>
  <si>
    <t>防災訓練（地震・洪水）</t>
    <rPh sb="8" eb="10">
      <t>コウズイ</t>
    </rPh>
    <phoneticPr fontId="1"/>
  </si>
  <si>
    <t>学校集会（賞状伝達）生徒集会（市陸激励会）
心臓病検診（１年）13:40～15:00</t>
    <phoneticPr fontId="1"/>
  </si>
  <si>
    <r>
      <t xml:space="preserve">◆市少年の主張（岩中）13:30
</t>
    </r>
    <r>
      <rPr>
        <b/>
        <sz val="11"/>
        <color rgb="FF000000"/>
        <rFont val="ＤＨＰ平成明朝体W3"/>
        <family val="1"/>
        <charset val="128"/>
      </rPr>
      <t>内科検診2年13:30~</t>
    </r>
    <rPh sb="1" eb="2">
      <t>シ</t>
    </rPh>
    <rPh sb="2" eb="4">
      <t>ショウネン</t>
    </rPh>
    <rPh sb="5" eb="7">
      <t>シュチョウ</t>
    </rPh>
    <rPh sb="8" eb="10">
      <t>イワチュウ</t>
    </rPh>
    <rPh sb="17" eb="19">
      <t>ナイカ</t>
    </rPh>
    <rPh sb="19" eb="21">
      <t>ケンシン</t>
    </rPh>
    <rPh sb="22" eb="23">
      <t>ネン</t>
    </rPh>
    <phoneticPr fontId="1"/>
  </si>
  <si>
    <t>市陸上大会予備日 　</t>
    <phoneticPr fontId="1"/>
  </si>
  <si>
    <t>◆３年実力テスト①</t>
    <phoneticPr fontId="1"/>
  </si>
  <si>
    <t>耳鼻科検診（２年）13:00～</t>
    <phoneticPr fontId="1"/>
  </si>
  <si>
    <t>スポーツ大会①　</t>
    <phoneticPr fontId="1"/>
  </si>
  <si>
    <t>生徒集会（市水泳激励会）</t>
    <phoneticPr fontId="1"/>
  </si>
  <si>
    <t>市水泳大会　</t>
    <phoneticPr fontId="1"/>
  </si>
  <si>
    <t>前期教育実習開始</t>
    <phoneticPr fontId="1"/>
  </si>
  <si>
    <t>安全点検日　</t>
    <rPh sb="0" eb="2">
      <t>アンゼン</t>
    </rPh>
    <rPh sb="2" eb="4">
      <t>テンケン</t>
    </rPh>
    <rPh sb="4" eb="5">
      <t>ビ</t>
    </rPh>
    <phoneticPr fontId="1"/>
  </si>
  <si>
    <t>R４地区別公立高校入試説明会（名取高校）</t>
    <rPh sb="15" eb="17">
      <t>ナト</t>
    </rPh>
    <rPh sb="17" eb="19">
      <t>コウコウ</t>
    </rPh>
    <phoneticPr fontId="1"/>
  </si>
  <si>
    <t>◆岩沼市防災訓練（洪水，土砂災害）9:00~
生徒は登校しない日（外部総合）　　　</t>
    <rPh sb="1" eb="4">
      <t>イワヌマシ</t>
    </rPh>
    <rPh sb="4" eb="6">
      <t>ボウサイ</t>
    </rPh>
    <rPh sb="6" eb="8">
      <t>クンレン</t>
    </rPh>
    <rPh sb="9" eb="11">
      <t>コウズイ</t>
    </rPh>
    <rPh sb="12" eb="14">
      <t>ドシャ</t>
    </rPh>
    <rPh sb="14" eb="16">
      <t>サイガイ</t>
    </rPh>
    <rPh sb="23" eb="25">
      <t>セイト</t>
    </rPh>
    <rPh sb="26" eb="28">
      <t>トウコウ</t>
    </rPh>
    <rPh sb="31" eb="32">
      <t>ヒ</t>
    </rPh>
    <rPh sb="33" eb="35">
      <t>ガイブ</t>
    </rPh>
    <rPh sb="35" eb="37">
      <t>ソウゴウ</t>
    </rPh>
    <phoneticPr fontId="1"/>
  </si>
  <si>
    <r>
      <t>◆</t>
    </r>
    <r>
      <rPr>
        <b/>
        <sz val="9"/>
        <color rgb="FF000000"/>
        <rFont val="ＤＨＰ平成明朝体W3"/>
        <family val="1"/>
        <charset val="128"/>
      </rPr>
      <t>ＯＫバジ氏 （６校時総合）</t>
    </r>
    <r>
      <rPr>
        <sz val="9"/>
        <color rgb="FF000000"/>
        <rFont val="ＤＨＰ平成明朝体W3"/>
        <family val="1"/>
        <charset val="128"/>
      </rPr>
      <t xml:space="preserve">　 </t>
    </r>
    <phoneticPr fontId="1"/>
  </si>
  <si>
    <t>◆３年実力テスト②</t>
    <phoneticPr fontId="1"/>
  </si>
  <si>
    <t>入試制度保護者説明会（市民会館）</t>
    <rPh sb="0" eb="2">
      <t>ニュウシ</t>
    </rPh>
    <rPh sb="2" eb="4">
      <t>セイド</t>
    </rPh>
    <rPh sb="4" eb="7">
      <t>ホゴシャ</t>
    </rPh>
    <rPh sb="7" eb="10">
      <t>セツメイカイ</t>
    </rPh>
    <rPh sb="11" eb="13">
      <t>シミン</t>
    </rPh>
    <rPh sb="13" eb="15">
      <t>カイカン</t>
    </rPh>
    <phoneticPr fontId="1"/>
  </si>
  <si>
    <t>生徒集会（県中総体激励会）</t>
    <rPh sb="0" eb="2">
      <t>セイト</t>
    </rPh>
    <rPh sb="2" eb="4">
      <t>シュウカイ</t>
    </rPh>
    <rPh sb="5" eb="6">
      <t>ケン</t>
    </rPh>
    <rPh sb="6" eb="7">
      <t>チュウ</t>
    </rPh>
    <rPh sb="7" eb="9">
      <t>ソウタイ</t>
    </rPh>
    <rPh sb="9" eb="12">
      <t>ゲキレイカイ</t>
    </rPh>
    <phoneticPr fontId="1"/>
  </si>
  <si>
    <t>三者面談①　</t>
    <rPh sb="0" eb="2">
      <t>サンシャ</t>
    </rPh>
    <rPh sb="2" eb="4">
      <t>メンダン</t>
    </rPh>
    <phoneticPr fontId="1"/>
  </si>
  <si>
    <t>三者面談②　</t>
    <rPh sb="0" eb="2">
      <t>サンシャ</t>
    </rPh>
    <rPh sb="2" eb="4">
      <t>メンダン</t>
    </rPh>
    <phoneticPr fontId="1"/>
  </si>
  <si>
    <t>三者面談③　</t>
    <rPh sb="0" eb="2">
      <t>サンシャ</t>
    </rPh>
    <rPh sb="2" eb="4">
      <t>メンダン</t>
    </rPh>
    <phoneticPr fontId="1"/>
  </si>
  <si>
    <t>三者面談④　</t>
    <rPh sb="0" eb="2">
      <t>サンシャ</t>
    </rPh>
    <rPh sb="2" eb="4">
      <t>メンダン</t>
    </rPh>
    <phoneticPr fontId="1"/>
  </si>
  <si>
    <t>三者面談⑤</t>
    <rPh sb="0" eb="2">
      <t>サンシャ</t>
    </rPh>
    <rPh sb="2" eb="4">
      <t>メンダン</t>
    </rPh>
    <phoneticPr fontId="1"/>
  </si>
  <si>
    <t>夏季学び塾　</t>
    <rPh sb="0" eb="2">
      <t>カキ</t>
    </rPh>
    <rPh sb="2" eb="3">
      <t>マナ</t>
    </rPh>
    <rPh sb="4" eb="5">
      <t>ジュク</t>
    </rPh>
    <phoneticPr fontId="1"/>
  </si>
  <si>
    <t xml:space="preserve">登校指導8:00～8:20　
学校・生徒集会（賞状） </t>
    <phoneticPr fontId="1"/>
  </si>
  <si>
    <t>総合テスト①</t>
    <rPh sb="0" eb="2">
      <t>ソウゴウ</t>
    </rPh>
    <phoneticPr fontId="1"/>
  </si>
  <si>
    <t>管内英語暗唱・弁論大会（市民会館）9:00</t>
    <phoneticPr fontId="1"/>
  </si>
  <si>
    <t>生徒集会（市新人激励会）
秋の交通安全市民総ぐるみ運動開始式</t>
    <rPh sb="13" eb="14">
      <t>アキ</t>
    </rPh>
    <phoneticPr fontId="1"/>
  </si>
  <si>
    <t>◆３年実力テスト③</t>
    <phoneticPr fontId="1"/>
  </si>
  <si>
    <t>各種・学年委員会④  　
評定確認→全学年・主任</t>
    <phoneticPr fontId="1"/>
  </si>
  <si>
    <r>
      <rPr>
        <b/>
        <sz val="11"/>
        <color rgb="FF000000"/>
        <rFont val="ＤＨＰ平成明朝体W3"/>
        <family val="1"/>
        <charset val="128"/>
      </rPr>
      <t>＊飲酒運転根絶運動の日　</t>
    </r>
    <r>
      <rPr>
        <sz val="11"/>
        <color rgb="FF000000"/>
        <rFont val="ＤＨＰ平成明朝体W3"/>
        <family val="1"/>
        <charset val="128"/>
      </rPr>
      <t xml:space="preserve">
市弁論大会（岩中）13：30～15：30</t>
    </r>
    <phoneticPr fontId="1"/>
  </si>
  <si>
    <t>◆合唱コンクール（市民会館）９：４５～</t>
    <phoneticPr fontId="1"/>
  </si>
  <si>
    <t xml:space="preserve">衣替え完全実施　
安全点検日  </t>
    <phoneticPr fontId="1"/>
  </si>
  <si>
    <t>小学６年生（南小・岩小）部活動見学　</t>
    <phoneticPr fontId="1"/>
  </si>
  <si>
    <t>県駅伝大会</t>
    <phoneticPr fontId="1"/>
  </si>
  <si>
    <t>前期終業式　
学校集会⑥（賞状）</t>
    <rPh sb="0" eb="2">
      <t>ゼンキ</t>
    </rPh>
    <rPh sb="2" eb="5">
      <t>シュウギョウシキ</t>
    </rPh>
    <phoneticPr fontId="1"/>
  </si>
  <si>
    <r>
      <t>県駅伝大会予備日　</t>
    </r>
    <r>
      <rPr>
        <b/>
        <sz val="11"/>
        <color rgb="FF000000"/>
        <rFont val="ＤＨＰ平成明朝体W3"/>
        <family val="1"/>
        <charset val="128"/>
      </rPr>
      <t>　</t>
    </r>
    <rPh sb="0" eb="1">
      <t>ケン</t>
    </rPh>
    <rPh sb="5" eb="8">
      <t>ヨビビ</t>
    </rPh>
    <phoneticPr fontId="1"/>
  </si>
  <si>
    <t>後期始業式　
英検ＩＢＡ（２年）６校時</t>
    <rPh sb="0" eb="2">
      <t>コウキ</t>
    </rPh>
    <rPh sb="2" eb="5">
      <t>シギョウシキ</t>
    </rPh>
    <phoneticPr fontId="1"/>
  </si>
  <si>
    <t>３年実力テスト④　</t>
    <phoneticPr fontId="1"/>
  </si>
  <si>
    <t>１年：環境学習（地域清掃）
２年：仙台自主研
３年：薬物乱用防止教室14:30</t>
    <rPh sb="1" eb="2">
      <t>ネン</t>
    </rPh>
    <rPh sb="3" eb="5">
      <t>カンキョウ</t>
    </rPh>
    <rPh sb="5" eb="7">
      <t>ガクシュウ</t>
    </rPh>
    <rPh sb="8" eb="10">
      <t>チイキ</t>
    </rPh>
    <rPh sb="10" eb="12">
      <t>セイソウ</t>
    </rPh>
    <rPh sb="15" eb="16">
      <t>ネン</t>
    </rPh>
    <rPh sb="17" eb="19">
      <t>センダイ</t>
    </rPh>
    <rPh sb="19" eb="21">
      <t>ジシュ</t>
    </rPh>
    <rPh sb="21" eb="22">
      <t>ケン</t>
    </rPh>
    <rPh sb="24" eb="25">
      <t>ネン</t>
    </rPh>
    <rPh sb="26" eb="28">
      <t>ヤクブツ</t>
    </rPh>
    <rPh sb="27" eb="29">
      <t>ランヨウ</t>
    </rPh>
    <rPh sb="29" eb="31">
      <t>ボウシ</t>
    </rPh>
    <rPh sb="31" eb="33">
      <t>キョウシツ</t>
    </rPh>
    <phoneticPr fontId="1"/>
  </si>
  <si>
    <t>後期教育実習～11／18</t>
    <phoneticPr fontId="1"/>
  </si>
  <si>
    <t>３年進路説明会（5,6校時）</t>
    <phoneticPr fontId="1"/>
  </si>
  <si>
    <t>◆３年実力テスト</t>
    <phoneticPr fontId="1"/>
  </si>
  <si>
    <t>生徒集会（任命式）</t>
    <phoneticPr fontId="1"/>
  </si>
  <si>
    <r>
      <t xml:space="preserve">
</t>
    </r>
    <r>
      <rPr>
        <b/>
        <sz val="11"/>
        <color rgb="FF000000"/>
        <rFont val="ＤＨＰ平成明朝体W3"/>
        <family val="1"/>
        <charset val="128"/>
      </rPr>
      <t xml:space="preserve">各種・学年委員会⑥
</t>
    </r>
    <phoneticPr fontId="1"/>
  </si>
  <si>
    <t>二者・三者面談③</t>
    <phoneticPr fontId="1"/>
  </si>
  <si>
    <t>二者・三者面談④　</t>
    <phoneticPr fontId="1"/>
  </si>
  <si>
    <t>二者・三者面談⑥</t>
    <phoneticPr fontId="1"/>
  </si>
  <si>
    <t xml:space="preserve"> ◆３年実力テスト</t>
    <phoneticPr fontId="1"/>
  </si>
  <si>
    <r>
      <t xml:space="preserve">二者・三者面談②
</t>
    </r>
    <r>
      <rPr>
        <b/>
        <sz val="11"/>
        <color rgb="FF000000"/>
        <rFont val="ＤＨＰ平成明朝体W3"/>
        <family val="1"/>
        <charset val="128"/>
      </rPr>
      <t>＊飲酒運転根絶運動の日　</t>
    </r>
    <phoneticPr fontId="1"/>
  </si>
  <si>
    <t>冬休み前最終登校日</t>
    <rPh sb="0" eb="2">
      <t>フユヤス</t>
    </rPh>
    <rPh sb="3" eb="4">
      <t>マエ</t>
    </rPh>
    <rPh sb="4" eb="6">
      <t>サイシュウ</t>
    </rPh>
    <rPh sb="6" eb="9">
      <t>トウコウビ</t>
    </rPh>
    <phoneticPr fontId="1"/>
  </si>
  <si>
    <t xml:space="preserve">元日　　  </t>
    <rPh sb="0" eb="2">
      <t>ガンジツ</t>
    </rPh>
    <phoneticPr fontId="1"/>
  </si>
  <si>
    <t>安全点検日</t>
    <phoneticPr fontId="1"/>
  </si>
  <si>
    <t>３年実力テスト</t>
    <rPh sb="1" eb="2">
      <t>ネン</t>
    </rPh>
    <phoneticPr fontId="1"/>
  </si>
  <si>
    <t>◆市書きぞめ審査会・会場準備　
◆市書きぞめ展覧会（～２５日）</t>
    <phoneticPr fontId="1"/>
  </si>
  <si>
    <t>安全点検日　学び塾
私立高校Ａ日程入試（３年午前授業）</t>
    <rPh sb="6" eb="7">
      <t>マナ</t>
    </rPh>
    <rPh sb="8" eb="9">
      <t>ジュク</t>
    </rPh>
    <phoneticPr fontId="1"/>
  </si>
  <si>
    <t>私立高校Ｂ日程入試（３年午前授業）　学び塾</t>
    <rPh sb="18" eb="19">
      <t>マナ</t>
    </rPh>
    <rPh sb="20" eb="21">
      <t>ジュク</t>
    </rPh>
    <phoneticPr fontId="1"/>
  </si>
  <si>
    <t>総合テスト②　</t>
    <phoneticPr fontId="1"/>
  </si>
  <si>
    <t>生徒集会（３年生へのメッセージ）　　</t>
    <phoneticPr fontId="1"/>
  </si>
  <si>
    <t>◆新入生保護者説明会 9：30～10：30</t>
    <phoneticPr fontId="1"/>
  </si>
  <si>
    <t xml:space="preserve">安全点検日  </t>
    <phoneticPr fontId="1"/>
  </si>
  <si>
    <t>離任式</t>
    <rPh sb="0" eb="3">
      <t>リニンシキ</t>
    </rPh>
    <phoneticPr fontId="1"/>
  </si>
  <si>
    <t>一日入学9:00～　</t>
    <phoneticPr fontId="1"/>
  </si>
  <si>
    <t>修了式　</t>
    <phoneticPr fontId="1"/>
  </si>
  <si>
    <t>公立高校合格発表日　</t>
    <phoneticPr fontId="1"/>
  </si>
  <si>
    <t>各種・学年委員会⑨</t>
    <phoneticPr fontId="1"/>
  </si>
  <si>
    <t>公立高校追試験</t>
    <phoneticPr fontId="1"/>
  </si>
  <si>
    <t>◆学年学級ＰＴＡ　　</t>
    <rPh sb="1" eb="3">
      <t>ガクネン</t>
    </rPh>
    <rPh sb="3" eb="5">
      <t>ガッキュウ</t>
    </rPh>
    <phoneticPr fontId="1"/>
  </si>
  <si>
    <t xml:space="preserve"> 第76回卒業式　9:30～</t>
    <phoneticPr fontId="1"/>
  </si>
  <si>
    <t xml:space="preserve">同窓会入会式・総練習・会場準備
</t>
    <phoneticPr fontId="1"/>
  </si>
  <si>
    <t>公立高校本試験（３年５教科）
１・２年実力テスト</t>
    <phoneticPr fontId="1"/>
  </si>
  <si>
    <r>
      <rPr>
        <b/>
        <sz val="12"/>
        <color rgb="FF000000"/>
        <rFont val="ＤＨＰ平成明朝体W3"/>
        <family val="1"/>
        <charset val="128"/>
      </rPr>
      <t>＊飲酒運転根絶運動の日</t>
    </r>
    <r>
      <rPr>
        <sz val="12"/>
        <color rgb="FF000000"/>
        <rFont val="ＤＨＰ平成明朝体W3"/>
        <family val="1"/>
        <charset val="128"/>
      </rPr>
      <t xml:space="preserve">
小中連絡会　南小10:30 　岩小13:30</t>
    </r>
    <phoneticPr fontId="1"/>
  </si>
  <si>
    <r>
      <rPr>
        <b/>
        <sz val="11"/>
        <color rgb="FF000000"/>
        <rFont val="ＤＨＰ平成明朝体W3"/>
        <family val="1"/>
        <charset val="128"/>
      </rPr>
      <t xml:space="preserve">＊飲酒運転根絶運動の日 </t>
    </r>
    <r>
      <rPr>
        <sz val="11"/>
        <color rgb="FF000000"/>
        <rFont val="ＤＨＰ平成明朝体W3"/>
        <family val="1"/>
        <charset val="128"/>
      </rPr>
      <t xml:space="preserve">   </t>
    </r>
    <phoneticPr fontId="1"/>
  </si>
  <si>
    <r>
      <t xml:space="preserve">校長：東北地区中学校長会宮城大会（TKPガーデン）9：00   </t>
    </r>
    <r>
      <rPr>
        <b/>
        <sz val="10"/>
        <color rgb="FF000000"/>
        <rFont val="ＤＨＰ平成明朝体W3"/>
        <family val="1"/>
        <charset val="128"/>
      </rPr>
      <t>人権教室（１年）</t>
    </r>
    <rPh sb="5" eb="7">
      <t>チク</t>
    </rPh>
    <rPh sb="7" eb="9">
      <t>チュウガク</t>
    </rPh>
    <rPh sb="12" eb="14">
      <t>ミヤギ</t>
    </rPh>
    <phoneticPr fontId="1"/>
  </si>
  <si>
    <t>第76回　入学式10:00～ 　
教科書配布（１年）ケース会議①15:00～</t>
    <rPh sb="0" eb="1">
      <t>ダイ</t>
    </rPh>
    <rPh sb="3" eb="4">
      <t>カイ</t>
    </rPh>
    <rPh sb="5" eb="8">
      <t>ニュウガクシキ</t>
    </rPh>
    <rPh sb="29" eb="31">
      <t>カイギ</t>
    </rPh>
    <phoneticPr fontId="1"/>
  </si>
  <si>
    <t>生徒写真撮影１～２校時（３年生～2の２）
生徒写真撮影３～４校時（2の３～１年生）
市教研代議員総会（岩中）15:00</t>
    <rPh sb="42" eb="43">
      <t>シ</t>
    </rPh>
    <rPh sb="43" eb="45">
      <t>キョウケン</t>
    </rPh>
    <rPh sb="45" eb="48">
      <t>ダイギイン</t>
    </rPh>
    <rPh sb="48" eb="50">
      <t>ソウカイ</t>
    </rPh>
    <rPh sb="51" eb="52">
      <t>イワ</t>
    </rPh>
    <rPh sb="52" eb="53">
      <t>チュウ</t>
    </rPh>
    <phoneticPr fontId="1"/>
  </si>
  <si>
    <r>
      <t xml:space="preserve">小中校長会議①（合庁）9:00　管内校長会総会（合庁）10:45
</t>
    </r>
    <r>
      <rPr>
        <b/>
        <sz val="8"/>
        <rFont val="ＤＨＰ平成明朝体W3"/>
        <family val="1"/>
        <charset val="128"/>
      </rPr>
      <t>交通安全教室⑤</t>
    </r>
    <r>
      <rPr>
        <sz val="8"/>
        <rFont val="ＤＨＰ平成明朝体W3"/>
        <family val="1"/>
        <charset val="128"/>
      </rPr>
      <t>　</t>
    </r>
    <r>
      <rPr>
        <b/>
        <sz val="9"/>
        <rFont val="ＤＨＰ平成明朝体W3"/>
        <family val="1"/>
        <charset val="128"/>
      </rPr>
      <t>全国学調事前打合せ16:00</t>
    </r>
    <r>
      <rPr>
        <sz val="8"/>
        <rFont val="ＤＨＰ平成明朝体W3"/>
        <family val="1"/>
        <charset val="128"/>
      </rPr>
      <t xml:space="preserve">
市教研　教科担当者・教科主任者会①（部会長校・副部会長校）15:00</t>
    </r>
    <phoneticPr fontId="1"/>
  </si>
  <si>
    <t>市校長会（市役所）9:00  
補助教材販売（技術室）7:45  中体連役員会（　中）14:00
身体測定（全学年）１～６校時 自転車通学指導（１年）放課後</t>
    <rPh sb="23" eb="26">
      <t>ギジュツシツ</t>
    </rPh>
    <rPh sb="64" eb="67">
      <t>ジテンシャ</t>
    </rPh>
    <rPh sb="67" eb="69">
      <t>ツウガク</t>
    </rPh>
    <rPh sb="69" eb="71">
      <t>シドウ</t>
    </rPh>
    <rPh sb="73" eb="74">
      <t>ネン</t>
    </rPh>
    <rPh sb="75" eb="78">
      <t>ホウカゴ</t>
    </rPh>
    <phoneticPr fontId="1"/>
  </si>
  <si>
    <r>
      <t xml:space="preserve">市教頭会（市役所）9:30  </t>
    </r>
    <r>
      <rPr>
        <b/>
        <sz val="9"/>
        <color rgb="FF000000"/>
        <rFont val="ＤＨＰ平成明朝体W3"/>
        <family val="1"/>
        <charset val="128"/>
      </rPr>
      <t xml:space="preserve">新入生を迎える会⑥  </t>
    </r>
    <phoneticPr fontId="1"/>
  </si>
  <si>
    <t xml:space="preserve">南こばと幼稚園体育館使用（午前中体育館）
市中総体激励会 （放課後）
前日会場準備16:00～ </t>
    <rPh sb="0" eb="1">
      <t>ミナミ</t>
    </rPh>
    <rPh sb="4" eb="7">
      <t>ヨウチエン</t>
    </rPh>
    <rPh sb="7" eb="10">
      <t>タイイクカン</t>
    </rPh>
    <rPh sb="10" eb="12">
      <t>シヨウ</t>
    </rPh>
    <rPh sb="13" eb="16">
      <t>ゴゼンチュウ</t>
    </rPh>
    <rPh sb="16" eb="19">
      <t>タイイクカン</t>
    </rPh>
    <rPh sb="21" eb="23">
      <t>シチュウ</t>
    </rPh>
    <rPh sb="30" eb="33">
      <t>ホウカゴ</t>
    </rPh>
    <phoneticPr fontId="1"/>
  </si>
  <si>
    <t>３年修学旅行②  ２年農業体験</t>
    <rPh sb="1" eb="2">
      <t>ネン</t>
    </rPh>
    <rPh sb="2" eb="4">
      <t>シュウガク</t>
    </rPh>
    <rPh sb="4" eb="6">
      <t>リョコウ</t>
    </rPh>
    <rPh sb="10" eb="11">
      <t>ネン</t>
    </rPh>
    <rPh sb="11" eb="13">
      <t>ノウギョウ</t>
    </rPh>
    <rPh sb="13" eb="15">
      <t>タイケン</t>
    </rPh>
    <phoneticPr fontId="1"/>
  </si>
  <si>
    <t>３年修学旅行③ 　
２年農業体験予備日
県・仙台市連絡協議会①（Ｈ白萩）14:00　</t>
    <rPh sb="1" eb="2">
      <t>ネン</t>
    </rPh>
    <rPh sb="2" eb="4">
      <t>シュウガク</t>
    </rPh>
    <rPh sb="4" eb="6">
      <t>リョコウ</t>
    </rPh>
    <rPh sb="11" eb="12">
      <t>ネン</t>
    </rPh>
    <rPh sb="12" eb="14">
      <t>ノウギョウ</t>
    </rPh>
    <rPh sb="14" eb="16">
      <t>タイケン</t>
    </rPh>
    <rPh sb="16" eb="19">
      <t>ヨビビ</t>
    </rPh>
    <rPh sb="20" eb="21">
      <t>ケン</t>
    </rPh>
    <rPh sb="22" eb="25">
      <t>センダイシ</t>
    </rPh>
    <rPh sb="25" eb="27">
      <t>レンラク</t>
    </rPh>
    <rPh sb="27" eb="30">
      <t>キョウギカイ</t>
    </rPh>
    <phoneticPr fontId="1"/>
  </si>
  <si>
    <r>
      <t>県校長会地区会長会・部長会②（Ｈ白萩）10:00　
JRC加盟登録式（放送）
県理事会（Ｈ白萩）13:30　　</t>
    </r>
    <r>
      <rPr>
        <sz val="8"/>
        <color rgb="FF000000"/>
        <rFont val="ＤＨＰ平成明朝体W3"/>
        <family val="1"/>
        <charset val="128"/>
      </rPr>
      <t xml:space="preserve">市Ｐ連代議員会  </t>
    </r>
    <rPh sb="16" eb="18">
      <t>シラハギ</t>
    </rPh>
    <rPh sb="39" eb="40">
      <t>ケン</t>
    </rPh>
    <rPh sb="40" eb="43">
      <t>リジカイ</t>
    </rPh>
    <phoneticPr fontId="1"/>
  </si>
  <si>
    <t xml:space="preserve">全日中常任理事会PM・Web
市中体連専門部会・抽選(部会長校)15:30  </t>
    <rPh sb="0" eb="1">
      <t>ゼン</t>
    </rPh>
    <rPh sb="1" eb="2">
      <t>ニチ</t>
    </rPh>
    <rPh sb="2" eb="3">
      <t>チュウ</t>
    </rPh>
    <rPh sb="3" eb="5">
      <t>ジョウニン</t>
    </rPh>
    <rPh sb="5" eb="8">
      <t>リジカイ</t>
    </rPh>
    <phoneticPr fontId="1"/>
  </si>
  <si>
    <t xml:space="preserve">全日中理事会PM・Web
市Ｐ連役員会①　　生徒総会⑤⑥   </t>
    <rPh sb="0" eb="1">
      <t>ゼン</t>
    </rPh>
    <rPh sb="1" eb="3">
      <t>ニッチュウ</t>
    </rPh>
    <rPh sb="3" eb="6">
      <t>リジカイ</t>
    </rPh>
    <phoneticPr fontId="1"/>
  </si>
  <si>
    <r>
      <rPr>
        <b/>
        <sz val="10"/>
        <color rgb="FF000000"/>
        <rFont val="ＤＨＰ平成明朝体W3"/>
        <family val="1"/>
        <charset val="128"/>
      </rPr>
      <t>授業づくり分科会②　全日中総会10:00・Web</t>
    </r>
    <r>
      <rPr>
        <sz val="10"/>
        <color rgb="FF000000"/>
        <rFont val="ＤＨＰ平成明朝体W3"/>
        <family val="1"/>
        <charset val="128"/>
      </rPr>
      <t xml:space="preserve">
</t>
    </r>
    <r>
      <rPr>
        <b/>
        <sz val="10"/>
        <color rgb="FF000000"/>
        <rFont val="ＤＨＰ平成明朝体W3"/>
        <family val="1"/>
        <charset val="128"/>
      </rPr>
      <t>内科検診3年13:30</t>
    </r>
    <r>
      <rPr>
        <sz val="10"/>
        <color rgb="FF000000"/>
        <rFont val="ＤＨＰ平成明朝体W3"/>
        <family val="1"/>
        <charset val="128"/>
      </rPr>
      <t>　県部会長会・委員長会</t>
    </r>
    <rPh sb="0" eb="2">
      <t>ジュギョウ</t>
    </rPh>
    <rPh sb="5" eb="8">
      <t>ブンカカイ</t>
    </rPh>
    <rPh sb="10" eb="12">
      <t>ゼンジツ</t>
    </rPh>
    <rPh sb="12" eb="15">
      <t>チュウソウカイ</t>
    </rPh>
    <rPh sb="37" eb="38">
      <t>ケン</t>
    </rPh>
    <rPh sb="38" eb="41">
      <t>ブカイチョウ</t>
    </rPh>
    <rPh sb="41" eb="42">
      <t>カイ</t>
    </rPh>
    <rPh sb="43" eb="46">
      <t>イインチョウ</t>
    </rPh>
    <rPh sb="46" eb="47">
      <t>カイ</t>
    </rPh>
    <phoneticPr fontId="1"/>
  </si>
  <si>
    <t>職員会議③　教科部会②  　☆
衣替え移行期間～５／２８まで 
市教育相談担当者会</t>
    <rPh sb="6" eb="8">
      <t>キョウカ</t>
    </rPh>
    <rPh sb="8" eb="10">
      <t>ブカイ</t>
    </rPh>
    <phoneticPr fontId="1"/>
  </si>
  <si>
    <t xml:space="preserve"> 職員会議② 　授業づくり分科会①　☆</t>
    <phoneticPr fontId="1"/>
  </si>
  <si>
    <r>
      <t>市少年の主張（玉中）13:30 　</t>
    </r>
    <r>
      <rPr>
        <b/>
        <sz val="9"/>
        <color rgb="FF000000"/>
        <rFont val="ＤＨＰ平成明朝体W3"/>
        <family val="1"/>
        <charset val="128"/>
      </rPr>
      <t>内科検診2年13:30~</t>
    </r>
    <r>
      <rPr>
        <sz val="9"/>
        <color rgb="FF000000"/>
        <rFont val="ＤＨＰ平成明朝体W3"/>
        <family val="1"/>
        <charset val="128"/>
      </rPr>
      <t xml:space="preserve">
事務作業日②（定時退庁日）</t>
    </r>
    <rPh sb="0" eb="1">
      <t>シ</t>
    </rPh>
    <rPh sb="1" eb="3">
      <t>ショウネン</t>
    </rPh>
    <rPh sb="4" eb="6">
      <t>シュチョウ</t>
    </rPh>
    <rPh sb="7" eb="8">
      <t>タマ</t>
    </rPh>
    <rPh sb="8" eb="9">
      <t>チュウ</t>
    </rPh>
    <rPh sb="17" eb="19">
      <t>ナイカ</t>
    </rPh>
    <rPh sb="19" eb="21">
      <t>ケンシン</t>
    </rPh>
    <rPh sb="22" eb="23">
      <t>ネン</t>
    </rPh>
    <phoneticPr fontId="1"/>
  </si>
  <si>
    <t xml:space="preserve">東北中学校長会副会長会
学校保健会春季総会13:30 　防災訓練（地震・洪水）
</t>
    <rPh sb="0" eb="2">
      <t>トウホク</t>
    </rPh>
    <rPh sb="2" eb="5">
      <t>チュウガッコウ</t>
    </rPh>
    <rPh sb="5" eb="6">
      <t>チョウ</t>
    </rPh>
    <rPh sb="6" eb="7">
      <t>カイ</t>
    </rPh>
    <rPh sb="7" eb="10">
      <t>フクカイチョウ</t>
    </rPh>
    <rPh sb="10" eb="11">
      <t>カイ</t>
    </rPh>
    <rPh sb="36" eb="38">
      <t>コウズイ</t>
    </rPh>
    <phoneticPr fontId="1"/>
  </si>
  <si>
    <t>校長：東北地区中学校長会理事会
スポーツ大会　予備日</t>
    <rPh sb="12" eb="15">
      <t>リジカイ</t>
    </rPh>
    <phoneticPr fontId="1"/>
  </si>
  <si>
    <r>
      <t xml:space="preserve">安全点検日 </t>
    </r>
    <r>
      <rPr>
        <b/>
        <sz val="9"/>
        <color rgb="FF000000"/>
        <rFont val="ＤＨＰ平成明朝体W3"/>
        <family val="1"/>
        <charset val="128"/>
      </rPr>
      <t xml:space="preserve">
眼科検診（２年，３－３，３－４）13:30～ 
◆事務所・小中合同打合せ（仙台合庁）</t>
    </r>
    <r>
      <rPr>
        <sz val="9"/>
        <color rgb="FF000000"/>
        <rFont val="ＤＨＰ平成明朝体W3"/>
        <family val="1"/>
        <charset val="128"/>
      </rPr>
      <t xml:space="preserve">
</t>
    </r>
    <rPh sb="32" eb="34">
      <t>ジム</t>
    </rPh>
    <rPh sb="34" eb="35">
      <t>ショ</t>
    </rPh>
    <rPh sb="36" eb="38">
      <t>コナカ</t>
    </rPh>
    <rPh sb="38" eb="40">
      <t>ゴウドウ</t>
    </rPh>
    <rPh sb="40" eb="42">
      <t>ウチアワ</t>
    </rPh>
    <rPh sb="44" eb="46">
      <t>センダイ</t>
    </rPh>
    <rPh sb="46" eb="48">
      <t>ゴウチョウ</t>
    </rPh>
    <phoneticPr fontId="1"/>
  </si>
  <si>
    <t xml:space="preserve">ケース会議②15:00～ 学年部会16:00　
尿検査回収日
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</si>
</sst>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1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ＤＨＰ平成明朝体W3"/>
      <family val="3"/>
      <charset val="128"/>
    </font>
    <font>
      <sz val="10"/>
      <name val="ＤＨＰ平成明朝体W3"/>
      <family val="3"/>
      <charset val="128"/>
    </font>
    <font>
      <sz val="11"/>
      <name val="ＤＨＰ平成明朝体W3"/>
      <family val="3"/>
      <charset val="128"/>
    </font>
    <font>
      <sz val="9"/>
      <name val="ＤＨＰ平成明朝体W3"/>
      <family val="3"/>
      <charset val="128"/>
    </font>
    <font>
      <sz val="9"/>
      <color indexed="81"/>
      <name val="ＭＳ Ｐゴシック"/>
      <family val="3"/>
      <charset val="128"/>
    </font>
    <font>
      <b/>
      <sz val="9"/>
      <color indexed="81"/>
      <name val="ＭＳ Ｐゴシック"/>
      <family val="3"/>
      <charset val="128"/>
    </font>
    <font>
      <sz val="12"/>
      <color theme="1"/>
      <name val="ＤＨＰ平成明朝体W3"/>
      <family val="3"/>
      <charset val="128"/>
    </font>
    <font>
      <sz val="11"/>
      <color theme="1"/>
      <name val="ＤＨＰ平成明朝体W3"/>
      <family val="3"/>
      <charset val="128"/>
    </font>
    <font>
      <sz val="10"/>
      <color theme="1"/>
      <name val="ＤＨＰ平成明朝体W3"/>
      <family val="3"/>
      <charset val="128"/>
    </font>
    <font>
      <sz val="9"/>
      <color theme="1"/>
      <name val="ＤＨＰ平成明朝体W3"/>
      <family val="3"/>
      <charset val="128"/>
    </font>
    <font>
      <b/>
      <sz val="12"/>
      <color theme="1"/>
      <name val="ＤＨＰ平成明朝体W3"/>
      <family val="3"/>
      <charset val="128"/>
    </font>
    <font>
      <b/>
      <sz val="11"/>
      <color theme="1"/>
      <name val="ＤＨＰ平成明朝体W3"/>
      <family val="3"/>
      <charset val="128"/>
    </font>
    <font>
      <sz val="12"/>
      <color theme="1"/>
      <name val="ＤＨＰ平成ゴシックW5"/>
      <family val="3"/>
      <charset val="128"/>
    </font>
    <font>
      <sz val="6"/>
      <color theme="1"/>
      <name val="ＤＨＰ平成明朝体W3"/>
      <family val="3"/>
      <charset val="128"/>
    </font>
    <font>
      <sz val="11"/>
      <color theme="1"/>
      <name val="ＭＳ Ｐゴシック"/>
      <family val="3"/>
      <charset val="128"/>
    </font>
    <font>
      <sz val="11"/>
      <color rgb="FFFF0000"/>
      <name val="ＤＨＰ平成明朝体W3"/>
      <family val="3"/>
      <charset val="128"/>
    </font>
    <font>
      <b/>
      <sz val="11"/>
      <color theme="1"/>
      <name val="ＭＳ ゴシック"/>
      <family val="3"/>
      <charset val="128"/>
    </font>
    <font>
      <sz val="11"/>
      <color theme="3" tint="0.39997558519241921"/>
      <name val="ＤＨＰ平成明朝体W3"/>
      <family val="3"/>
      <charset val="128"/>
    </font>
    <font>
      <sz val="12"/>
      <color theme="3" tint="0.39997558519241921"/>
      <name val="ＤＨＰ平成明朝体W3"/>
      <family val="3"/>
      <charset val="128"/>
    </font>
    <font>
      <sz val="9"/>
      <color theme="3" tint="0.39997558519241921"/>
      <name val="ＤＨＰ平成明朝体W3"/>
      <family val="3"/>
      <charset val="128"/>
    </font>
    <font>
      <sz val="10"/>
      <color theme="3" tint="0.39997558519241921"/>
      <name val="ＤＨＰ平成明朝体W3"/>
      <family val="3"/>
      <charset val="128"/>
    </font>
    <font>
      <sz val="11"/>
      <color theme="3" tint="0.39997558519241921"/>
      <name val="ＤＨＰ平成明朝体W3"/>
      <family val="1"/>
      <charset val="128"/>
    </font>
    <font>
      <sz val="11"/>
      <color rgb="FF0070C0"/>
      <name val="ＤＨＰ平成明朝体W3"/>
      <family val="3"/>
      <charset val="128"/>
    </font>
    <font>
      <sz val="10"/>
      <color theme="3" tint="0.39997558519241921"/>
      <name val="ＤＨＰ平成明朝体W3"/>
      <family val="1"/>
      <charset val="128"/>
    </font>
    <font>
      <b/>
      <sz val="11"/>
      <color theme="3" tint="0.39997558519241921"/>
      <name val="ＤＨＰ平成明朝体W3"/>
      <family val="3"/>
      <charset val="128"/>
    </font>
    <font>
      <sz val="12"/>
      <name val="ＤＨＰ平成ゴシックW5"/>
      <family val="3"/>
      <charset val="128"/>
    </font>
    <font>
      <sz val="10"/>
      <color rgb="FFFF0000"/>
      <name val="ＤＦ平成明朝体W3"/>
      <family val="3"/>
      <charset val="128"/>
    </font>
    <font>
      <sz val="9"/>
      <color rgb="FFFF0000"/>
      <name val="ＤＨＰ平成明朝体W3"/>
      <family val="3"/>
      <charset val="128"/>
    </font>
    <font>
      <sz val="9"/>
      <color theme="3" tint="0.39997558519241921"/>
      <name val="ＤＦ平成明朝体W3"/>
      <family val="3"/>
      <charset val="128"/>
    </font>
    <font>
      <sz val="11"/>
      <color theme="1"/>
      <name val="ＤＨＰ平成ゴシックW5"/>
      <family val="3"/>
      <charset val="128"/>
    </font>
    <font>
      <sz val="12"/>
      <color theme="3" tint="0.39997558519241921"/>
      <name val="ＤＨＰ平成明朝体W3"/>
      <family val="1"/>
      <charset val="128"/>
    </font>
    <font>
      <sz val="10"/>
      <color theme="3" tint="0.39997558519241921"/>
      <name val="ＭＳ Ｐゴシック"/>
      <family val="3"/>
      <charset val="128"/>
      <scheme val="major"/>
    </font>
    <font>
      <sz val="11"/>
      <name val="ＭＳ Ｐゴシック"/>
      <family val="3"/>
      <charset val="128"/>
      <scheme val="major"/>
    </font>
    <font>
      <sz val="12"/>
      <name val="ＭＳ Ｐゴシック"/>
      <family val="3"/>
      <charset val="128"/>
      <scheme val="major"/>
    </font>
    <font>
      <sz val="10"/>
      <color rgb="FFFF0000"/>
      <name val="ＤＨＰ平成明朝体W3"/>
      <family val="3"/>
      <charset val="128"/>
    </font>
    <font>
      <sz val="10"/>
      <color theme="1"/>
      <name val="ＤＨＰ平成明朝体W3"/>
      <family val="1"/>
      <charset val="128"/>
    </font>
    <font>
      <sz val="10"/>
      <color rgb="FFFF0000"/>
      <name val="ＤＨＰ平成明朝体W3"/>
      <family val="1"/>
      <charset val="128"/>
    </font>
    <font>
      <sz val="11"/>
      <color theme="1"/>
      <name val="ＤＨＰ平成明朝体W3"/>
      <family val="1"/>
      <charset val="128"/>
    </font>
    <font>
      <sz val="9"/>
      <color theme="3" tint="0.39997558519241921"/>
      <name val="ＤＨＰ平成明朝体W3"/>
      <family val="1"/>
      <charset val="128"/>
    </font>
    <font>
      <sz val="11"/>
      <color theme="1"/>
      <name val="ＤＦ平成明朝体W3"/>
      <family val="1"/>
      <charset val="128"/>
    </font>
    <font>
      <sz val="12"/>
      <color theme="1"/>
      <name val="ＤＨＰ平成明朝体W3"/>
      <family val="1"/>
      <charset val="128"/>
    </font>
    <font>
      <sz val="9"/>
      <color theme="1"/>
      <name val="ＤＨＰ平成明朝体W3"/>
      <family val="1"/>
      <charset val="128"/>
    </font>
    <font>
      <sz val="11"/>
      <name val="ＤＨＰ平成明朝体W3"/>
      <family val="1"/>
      <charset val="128"/>
    </font>
    <font>
      <b/>
      <sz val="9"/>
      <color theme="1"/>
      <name val="ＤＨＰ平成明朝体W3"/>
      <family val="3"/>
      <charset val="128"/>
    </font>
    <font>
      <b/>
      <sz val="9"/>
      <color theme="1"/>
      <name val="ＤＨＰ平成明朝体W3"/>
      <family val="1"/>
      <charset val="128"/>
    </font>
    <font>
      <sz val="9"/>
      <color theme="1"/>
      <name val="ＭＳ Ｐゴシック"/>
      <family val="3"/>
      <charset val="128"/>
      <scheme val="major"/>
    </font>
    <font>
      <b/>
      <sz val="12"/>
      <color rgb="FFFF0000"/>
      <name val="ＤＨＰ平成明朝体W3"/>
      <family val="1"/>
      <charset val="128"/>
    </font>
    <font>
      <sz val="8"/>
      <color theme="1"/>
      <name val="ＤＨＰ平成明朝体W3"/>
      <family val="3"/>
      <charset val="128"/>
    </font>
    <font>
      <u val="double"/>
      <sz val="10"/>
      <color theme="1"/>
      <name val="ＤＨＰ平成明朝体W3"/>
      <family val="1"/>
      <charset val="128"/>
    </font>
    <font>
      <sz val="11"/>
      <color rgb="FFFF0000"/>
      <name val="ＤＨＰ平成明朝体W3"/>
      <family val="1"/>
      <charset val="128"/>
    </font>
    <font>
      <sz val="8"/>
      <color theme="1"/>
      <name val="ＤＨＰ平成明朝体W3"/>
      <family val="1"/>
      <charset val="128"/>
    </font>
    <font>
      <b/>
      <sz val="11"/>
      <color theme="1"/>
      <name val="ＤＨＰ平成明朝体W3"/>
      <family val="1"/>
      <charset val="128"/>
    </font>
    <font>
      <sz val="8"/>
      <name val="ＤＨＰ平成明朝体W3"/>
      <family val="3"/>
      <charset val="128"/>
    </font>
    <font>
      <b/>
      <sz val="8"/>
      <color theme="1"/>
      <name val="ＭＳ ゴシック"/>
      <family val="3"/>
      <charset val="128"/>
    </font>
    <font>
      <b/>
      <sz val="12"/>
      <color theme="1"/>
      <name val="ＤＨＰ平成明朝体W3"/>
      <family val="1"/>
      <charset val="128"/>
    </font>
    <font>
      <sz val="10"/>
      <color theme="1"/>
      <name val="ＤＦ平成明朝体W3"/>
      <family val="1"/>
      <charset val="128"/>
    </font>
    <font>
      <b/>
      <sz val="14"/>
      <color rgb="FFFF0000"/>
      <name val="ＤＨＰ平成明朝体W3"/>
      <family val="1"/>
      <charset val="128"/>
    </font>
    <font>
      <b/>
      <sz val="12"/>
      <color rgb="FF000000"/>
      <name val="ＤＨＰ平成明朝体W3"/>
      <family val="3"/>
      <charset val="128"/>
    </font>
    <font>
      <sz val="12"/>
      <color rgb="FF000000"/>
      <name val="ＤＨＰ平成明朝体W3"/>
      <family val="3"/>
      <charset val="128"/>
    </font>
    <font>
      <sz val="12"/>
      <color rgb="FF000000"/>
      <name val="ＤＨＰ平成ゴシックW5"/>
      <family val="3"/>
      <charset val="128"/>
    </font>
    <font>
      <sz val="10"/>
      <color rgb="FF000000"/>
      <name val="ＤＨＰ平成明朝体W3"/>
      <family val="3"/>
      <charset val="128"/>
    </font>
    <font>
      <sz val="9"/>
      <color rgb="FF000000"/>
      <name val="ＤＨＰ平成明朝体W3"/>
      <family val="3"/>
      <charset val="128"/>
    </font>
    <font>
      <sz val="10"/>
      <color rgb="FF000000"/>
      <name val="ＤＨＰ平成明朝体W3"/>
      <family val="1"/>
      <charset val="128"/>
    </font>
    <font>
      <sz val="11"/>
      <color rgb="FF000000"/>
      <name val="ＤＨＰ平成明朝体W3"/>
      <family val="3"/>
      <charset val="128"/>
    </font>
    <font>
      <sz val="8"/>
      <color rgb="FF000000"/>
      <name val="ＤＨＰ平成明朝体W3"/>
      <family val="1"/>
      <charset val="128"/>
    </font>
    <font>
      <sz val="8"/>
      <color rgb="FF000000"/>
      <name val="ＤＨＰ平成明朝体W3"/>
      <family val="3"/>
      <charset val="128"/>
    </font>
    <font>
      <b/>
      <sz val="12"/>
      <color rgb="FF000000"/>
      <name val="ＤＨＰ平成明朝体W3"/>
      <family val="1"/>
      <charset val="128"/>
    </font>
    <font>
      <sz val="11"/>
      <color rgb="FF000000"/>
      <name val="ＤＨＰ平成明朝体W3"/>
      <family val="1"/>
      <charset val="128"/>
    </font>
    <font>
      <sz val="9"/>
      <color rgb="FF000000"/>
      <name val="ＤＨＰ平成明朝体W3"/>
      <family val="1"/>
      <charset val="128"/>
    </font>
    <font>
      <sz val="12"/>
      <color rgb="FF000000"/>
      <name val="ＤＨＰ平成明朝体W3"/>
      <family val="1"/>
      <charset val="128"/>
    </font>
    <font>
      <sz val="6"/>
      <color rgb="FF000000"/>
      <name val="ＤＨＰ平成明朝体W3"/>
      <family val="3"/>
      <charset val="128"/>
    </font>
    <font>
      <b/>
      <sz val="10"/>
      <color rgb="FF000000"/>
      <name val="ＤＨＰ平成明朝体W3"/>
      <family val="1"/>
      <charset val="128"/>
    </font>
    <font>
      <sz val="11"/>
      <color rgb="FF000000"/>
      <name val="ＤＨＰ平成ゴシックW5"/>
      <family val="3"/>
      <charset val="128"/>
    </font>
    <font>
      <b/>
      <sz val="9"/>
      <color rgb="FF000000"/>
      <name val="ＤＨＰ平成明朝体W3"/>
      <family val="1"/>
      <charset val="128"/>
    </font>
    <font>
      <sz val="11"/>
      <color rgb="FF000000"/>
      <name val="ＭＳ Ｐゴシック"/>
      <family val="3"/>
      <charset val="128"/>
    </font>
    <font>
      <b/>
      <i/>
      <sz val="9"/>
      <color rgb="FFFF0000"/>
      <name val="ＭＳ ゴシック"/>
      <family val="3"/>
      <charset val="128"/>
    </font>
    <font>
      <sz val="9"/>
      <name val="ＤＨＰ平成明朝体W3"/>
      <family val="1"/>
      <charset val="128"/>
    </font>
    <font>
      <sz val="12"/>
      <name val="ＤＨＰ平成明朝体W3"/>
      <family val="1"/>
      <charset val="128"/>
    </font>
    <font>
      <sz val="6"/>
      <color rgb="FF000000"/>
      <name val="ＤＨＰ平成明朝体W3"/>
      <family val="1"/>
      <charset val="128"/>
    </font>
    <font>
      <sz val="12"/>
      <color rgb="FFFF0000"/>
      <name val="ＤＨＰ平成明朝体W3"/>
      <family val="3"/>
      <charset val="128"/>
    </font>
    <font>
      <b/>
      <sz val="8"/>
      <color rgb="FF000000"/>
      <name val="ＤＨＰ平成明朝体W3"/>
      <family val="1"/>
      <charset val="128"/>
    </font>
    <font>
      <b/>
      <sz val="11"/>
      <color rgb="FF000000"/>
      <name val="ＤＨＰ平成明朝体W3"/>
      <family val="1"/>
      <charset val="128"/>
    </font>
    <font>
      <sz val="9"/>
      <color rgb="FF000000"/>
      <name val="ＤＦ平成明朝体W3"/>
      <family val="1"/>
      <charset val="128"/>
    </font>
    <font>
      <strike/>
      <sz val="10"/>
      <color rgb="FF000000"/>
      <name val="ＤＨＰ平成明朝体W3"/>
      <family val="3"/>
      <charset val="128"/>
    </font>
    <font>
      <strike/>
      <sz val="11"/>
      <color rgb="FF000000"/>
      <name val="ＤＨＰ平成明朝体W3"/>
      <family val="3"/>
      <charset val="128"/>
    </font>
    <font>
      <sz val="8"/>
      <name val="ＤＨＰ平成明朝体W3"/>
      <family val="1"/>
      <charset val="128"/>
    </font>
    <font>
      <b/>
      <sz val="9"/>
      <name val="ＤＨＰ平成明朝体W3"/>
      <family val="1"/>
      <charset val="128"/>
    </font>
    <font>
      <b/>
      <i/>
      <sz val="9"/>
      <color rgb="FF000000"/>
      <name val="ＤＨＰ平成明朝体W3"/>
      <family val="1"/>
      <charset val="128"/>
    </font>
    <font>
      <sz val="10"/>
      <color rgb="FF000000"/>
      <name val="ＤＦ平成明朝体W3"/>
      <family val="1"/>
      <charset val="128"/>
    </font>
    <font>
      <sz val="9"/>
      <color rgb="FFFF0000"/>
      <name val="ＤＨＰ平成明朝体W3"/>
      <family val="1"/>
      <charset val="128"/>
    </font>
    <font>
      <b/>
      <sz val="6"/>
      <name val="ＤＨＰ平成明朝体W3"/>
      <family val="1"/>
      <charset val="128"/>
    </font>
    <font>
      <sz val="10"/>
      <name val="ＤＨＰ平成明朝体W3"/>
      <family val="1"/>
      <charset val="128"/>
    </font>
    <font>
      <b/>
      <sz val="9"/>
      <color rgb="FFFF0000"/>
      <name val="ＤＨＰ平成明朝体W3"/>
      <family val="1"/>
      <charset val="128"/>
    </font>
    <font>
      <b/>
      <sz val="10"/>
      <color rgb="FF000000"/>
      <name val="ＤＦ平成明朝体W3"/>
      <family val="1"/>
      <charset val="128"/>
    </font>
    <font>
      <b/>
      <sz val="10"/>
      <name val="ＤＨＰ平成明朝体W3"/>
      <family val="1"/>
      <charset val="128"/>
    </font>
    <font>
      <b/>
      <sz val="11"/>
      <name val="ＤＨＰ平成明朝体W3"/>
      <family val="1"/>
      <charset val="128"/>
    </font>
    <font>
      <b/>
      <sz val="11"/>
      <color rgb="FFFF0000"/>
      <name val="ＤＨＰ平成明朝体W3"/>
      <family val="1"/>
      <charset val="128"/>
    </font>
    <font>
      <sz val="11"/>
      <color rgb="FF000000"/>
      <name val="ＤＦ平成明朝体W3"/>
      <family val="1"/>
      <charset val="128"/>
    </font>
    <font>
      <b/>
      <sz val="8"/>
      <name val="ＤＨＰ平成明朝体W3"/>
      <family val="1"/>
      <charset val="128"/>
    </font>
  </fonts>
  <fills count="9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FFFF66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</fills>
  <borders count="41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dotted">
        <color indexed="64"/>
      </bottom>
      <diagonal/>
    </border>
    <border>
      <left/>
      <right style="thin">
        <color indexed="64"/>
      </right>
      <top style="double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/>
      <bottom style="dotted">
        <color indexed="64"/>
      </bottom>
      <diagonal/>
    </border>
    <border>
      <left/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  <border>
      <left/>
      <right/>
      <top/>
      <bottom style="dotted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/>
      <right/>
      <top style="dotted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dotted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dotted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dotted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/>
      <diagonal/>
    </border>
    <border>
      <left style="thin">
        <color indexed="64"/>
      </left>
      <right/>
      <top style="dotted">
        <color indexed="64"/>
      </top>
      <bottom style="dotted">
        <color indexed="64"/>
      </bottom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 style="double">
        <color indexed="64"/>
      </top>
      <bottom style="dotted">
        <color indexed="64"/>
      </bottom>
      <diagonal/>
    </border>
    <border>
      <left style="thin">
        <color indexed="64"/>
      </left>
      <right/>
      <top/>
      <bottom style="dotted">
        <color indexed="64"/>
      </bottom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 style="double">
        <color indexed="64"/>
      </top>
      <bottom/>
      <diagonal/>
    </border>
    <border>
      <left/>
      <right/>
      <top style="dotted">
        <color indexed="64"/>
      </top>
      <bottom/>
      <diagonal/>
    </border>
  </borders>
  <cellStyleXfs count="1">
    <xf numFmtId="0" fontId="0" fillId="0" borderId="0"/>
  </cellStyleXfs>
  <cellXfs count="661">
    <xf numFmtId="0" fontId="0" fillId="0" borderId="0" xfId="0"/>
    <xf numFmtId="0" fontId="0" fillId="0" borderId="0" xfId="0" applyAlignment="1">
      <alignment horizontal="center"/>
    </xf>
    <xf numFmtId="0" fontId="0" fillId="0" borderId="0" xfId="0" applyFill="1" applyAlignment="1">
      <alignment horizontal="center"/>
    </xf>
    <xf numFmtId="0" fontId="0" fillId="0" borderId="0" xfId="0" applyFill="1"/>
    <xf numFmtId="0" fontId="0" fillId="0" borderId="0" xfId="0" applyAlignment="1">
      <alignment horizontal="center" vertical="center"/>
    </xf>
    <xf numFmtId="0" fontId="0" fillId="0" borderId="0" xfId="0" applyFill="1" applyAlignment="1">
      <alignment horizontal="right"/>
    </xf>
    <xf numFmtId="0" fontId="0" fillId="2" borderId="0" xfId="0" applyFill="1" applyAlignment="1">
      <alignment horizontal="center"/>
    </xf>
    <xf numFmtId="0" fontId="0" fillId="2" borderId="0" xfId="0" applyFill="1"/>
    <xf numFmtId="0" fontId="0" fillId="3" borderId="0" xfId="0" applyFill="1" applyAlignment="1">
      <alignment horizontal="center"/>
    </xf>
    <xf numFmtId="0" fontId="0" fillId="3" borderId="0" xfId="0" applyFill="1"/>
    <xf numFmtId="0" fontId="4" fillId="0" borderId="4" xfId="0" applyFont="1" applyFill="1" applyBorder="1" applyAlignment="1">
      <alignment horizontal="left" vertical="center" wrapText="1"/>
    </xf>
    <xf numFmtId="0" fontId="2" fillId="0" borderId="4" xfId="0" applyFont="1" applyFill="1" applyBorder="1" applyAlignment="1">
      <alignment vertical="center" wrapText="1"/>
    </xf>
    <xf numFmtId="0" fontId="3" fillId="0" borderId="4" xfId="0" applyFont="1" applyFill="1" applyBorder="1" applyAlignment="1">
      <alignment horizontal="left" vertical="center" wrapText="1"/>
    </xf>
    <xf numFmtId="0" fontId="5" fillId="0" borderId="4" xfId="0" applyFont="1" applyFill="1" applyBorder="1" applyAlignment="1">
      <alignment horizontal="left" vertical="center" wrapText="1"/>
    </xf>
    <xf numFmtId="0" fontId="4" fillId="4" borderId="4" xfId="0" applyFont="1" applyFill="1" applyBorder="1" applyAlignment="1">
      <alignment vertical="center" wrapText="1"/>
    </xf>
    <xf numFmtId="0" fontId="8" fillId="0" borderId="4" xfId="0" applyFont="1" applyFill="1" applyBorder="1" applyAlignment="1">
      <alignment horizontal="left" vertical="center" wrapText="1"/>
    </xf>
    <xf numFmtId="0" fontId="0" fillId="0" borderId="0" xfId="0" applyAlignment="1">
      <alignment vertical="center"/>
    </xf>
    <xf numFmtId="0" fontId="10" fillId="0" borderId="4" xfId="0" applyFont="1" applyFill="1" applyBorder="1" applyAlignment="1">
      <alignment vertical="center" wrapText="1"/>
    </xf>
    <xf numFmtId="0" fontId="8" fillId="0" borderId="0" xfId="0" applyFont="1" applyFill="1" applyAlignment="1">
      <alignment shrinkToFit="1"/>
    </xf>
    <xf numFmtId="0" fontId="9" fillId="0" borderId="4" xfId="0" applyFont="1" applyFill="1" applyBorder="1" applyAlignment="1">
      <alignment vertical="center" wrapText="1"/>
    </xf>
    <xf numFmtId="0" fontId="11" fillId="0" borderId="4" xfId="0" applyFont="1" applyFill="1" applyBorder="1" applyAlignment="1">
      <alignment horizontal="left" vertical="center" wrapText="1"/>
    </xf>
    <xf numFmtId="0" fontId="0" fillId="0" borderId="2" xfId="0" applyBorder="1"/>
    <xf numFmtId="0" fontId="5" fillId="0" borderId="2" xfId="0" applyFont="1" applyFill="1" applyBorder="1" applyAlignment="1">
      <alignment vertical="top" wrapText="1"/>
    </xf>
    <xf numFmtId="0" fontId="0" fillId="0" borderId="2" xfId="0" applyBorder="1" applyAlignment="1">
      <alignment vertical="center"/>
    </xf>
    <xf numFmtId="0" fontId="3" fillId="0" borderId="2" xfId="0" applyFont="1" applyFill="1" applyBorder="1" applyAlignment="1">
      <alignment vertical="center" wrapText="1"/>
    </xf>
    <xf numFmtId="0" fontId="4" fillId="0" borderId="2" xfId="0" applyFont="1" applyFill="1" applyBorder="1" applyAlignment="1">
      <alignment vertical="center" wrapText="1"/>
    </xf>
    <xf numFmtId="0" fontId="5" fillId="0" borderId="2" xfId="0" applyFont="1" applyFill="1" applyBorder="1" applyAlignment="1">
      <alignment horizontal="left" vertical="center" wrapText="1"/>
    </xf>
    <xf numFmtId="0" fontId="4" fillId="0" borderId="2" xfId="0" applyFont="1" applyFill="1" applyBorder="1" applyAlignment="1">
      <alignment horizontal="left" vertical="center" wrapText="1"/>
    </xf>
    <xf numFmtId="0" fontId="8" fillId="0" borderId="4" xfId="0" applyFont="1" applyFill="1" applyBorder="1" applyAlignment="1">
      <alignment vertical="center" wrapText="1"/>
    </xf>
    <xf numFmtId="0" fontId="10" fillId="0" borderId="4" xfId="0" applyFont="1" applyFill="1" applyBorder="1" applyAlignment="1">
      <alignment horizontal="left" vertical="center" wrapText="1"/>
    </xf>
    <xf numFmtId="0" fontId="9" fillId="0" borderId="4" xfId="0" applyFont="1" applyFill="1" applyBorder="1" applyAlignment="1">
      <alignment horizontal="left" vertical="center" wrapText="1"/>
    </xf>
    <xf numFmtId="0" fontId="4" fillId="0" borderId="2" xfId="0" applyFont="1" applyFill="1" applyBorder="1" applyAlignment="1">
      <alignment vertical="top" wrapText="1" shrinkToFit="1"/>
    </xf>
    <xf numFmtId="0" fontId="2" fillId="0" borderId="2" xfId="0" applyFont="1" applyFill="1" applyBorder="1" applyAlignment="1">
      <alignment vertical="top" wrapText="1"/>
    </xf>
    <xf numFmtId="0" fontId="8" fillId="0" borderId="0" xfId="0" applyFont="1" applyFill="1" applyBorder="1" applyAlignment="1">
      <alignment shrinkToFit="1"/>
    </xf>
    <xf numFmtId="0" fontId="8" fillId="0" borderId="0" xfId="0" applyFont="1" applyFill="1" applyBorder="1" applyAlignment="1">
      <alignment horizontal="right" shrinkToFit="1"/>
    </xf>
    <xf numFmtId="0" fontId="11" fillId="0" borderId="4" xfId="0" applyFont="1" applyFill="1" applyBorder="1" applyAlignment="1">
      <alignment vertical="center" wrapText="1"/>
    </xf>
    <xf numFmtId="0" fontId="8" fillId="0" borderId="0" xfId="0" applyFont="1" applyFill="1" applyAlignment="1">
      <alignment vertical="center" shrinkToFit="1"/>
    </xf>
    <xf numFmtId="0" fontId="8" fillId="0" borderId="0" xfId="0" applyFont="1" applyFill="1" applyBorder="1" applyAlignment="1">
      <alignment vertical="top" shrinkToFit="1"/>
    </xf>
    <xf numFmtId="0" fontId="8" fillId="0" borderId="0" xfId="0" applyFont="1" applyFill="1" applyAlignment="1">
      <alignment horizontal="right" shrinkToFit="1"/>
    </xf>
    <xf numFmtId="0" fontId="8" fillId="0" borderId="1" xfId="0" applyFont="1" applyFill="1" applyBorder="1" applyAlignment="1">
      <alignment horizontal="center" vertical="center" wrapText="1"/>
    </xf>
    <xf numFmtId="0" fontId="14" fillId="0" borderId="2" xfId="0" applyFont="1" applyFill="1" applyBorder="1" applyAlignment="1">
      <alignment horizontal="center" vertical="center" shrinkToFit="1"/>
    </xf>
    <xf numFmtId="0" fontId="8" fillId="0" borderId="22" xfId="0" applyFont="1" applyFill="1" applyBorder="1" applyAlignment="1">
      <alignment horizontal="center" vertical="center" wrapText="1"/>
    </xf>
    <xf numFmtId="0" fontId="8" fillId="0" borderId="21" xfId="0" applyFont="1" applyFill="1" applyBorder="1" applyAlignment="1">
      <alignment horizontal="center" vertical="center" wrapText="1"/>
    </xf>
    <xf numFmtId="0" fontId="8" fillId="0" borderId="23" xfId="0" applyFont="1" applyFill="1" applyBorder="1" applyAlignment="1">
      <alignment horizontal="center" vertical="center" shrinkToFit="1"/>
    </xf>
    <xf numFmtId="0" fontId="8" fillId="0" borderId="3" xfId="0" applyFont="1" applyFill="1" applyBorder="1" applyAlignment="1">
      <alignment horizontal="center" vertical="center" wrapText="1"/>
    </xf>
    <xf numFmtId="0" fontId="8" fillId="0" borderId="8" xfId="0" applyFont="1" applyFill="1" applyBorder="1" applyAlignment="1">
      <alignment shrinkToFit="1"/>
    </xf>
    <xf numFmtId="0" fontId="8" fillId="0" borderId="10" xfId="0" applyFont="1" applyFill="1" applyBorder="1" applyAlignment="1">
      <alignment shrinkToFit="1"/>
    </xf>
    <xf numFmtId="0" fontId="8" fillId="0" borderId="13" xfId="0" applyFont="1" applyFill="1" applyBorder="1" applyAlignment="1">
      <alignment shrinkToFit="1"/>
    </xf>
    <xf numFmtId="0" fontId="8" fillId="0" borderId="24" xfId="0" applyFont="1" applyFill="1" applyBorder="1" applyAlignment="1">
      <alignment shrinkToFit="1"/>
    </xf>
    <xf numFmtId="0" fontId="8" fillId="0" borderId="1" xfId="0" applyFont="1" applyFill="1" applyBorder="1" applyAlignment="1">
      <alignment shrinkToFit="1"/>
    </xf>
    <xf numFmtId="0" fontId="8" fillId="0" borderId="0" xfId="0" applyFont="1" applyFill="1" applyAlignment="1">
      <alignment horizontal="center" vertical="center" shrinkToFit="1"/>
    </xf>
    <xf numFmtId="0" fontId="8" fillId="0" borderId="4" xfId="0" applyFont="1" applyFill="1" applyBorder="1" applyAlignment="1">
      <alignment horizontal="center" vertical="center" wrapText="1"/>
    </xf>
    <xf numFmtId="0" fontId="8" fillId="0" borderId="4" xfId="0" applyFont="1" applyFill="1" applyBorder="1" applyAlignment="1">
      <alignment shrinkToFit="1"/>
    </xf>
    <xf numFmtId="0" fontId="8" fillId="0" borderId="1" xfId="0" applyFont="1" applyFill="1" applyBorder="1" applyAlignment="1">
      <alignment horizontal="center" wrapText="1"/>
    </xf>
    <xf numFmtId="0" fontId="8" fillId="0" borderId="25" xfId="0" applyFont="1" applyFill="1" applyBorder="1" applyAlignment="1">
      <alignment horizontal="center" vertical="center" wrapText="1"/>
    </xf>
    <xf numFmtId="0" fontId="8" fillId="0" borderId="24" xfId="0" applyFont="1" applyFill="1" applyBorder="1" applyAlignment="1">
      <alignment horizontal="center" vertical="center" wrapText="1"/>
    </xf>
    <xf numFmtId="0" fontId="12" fillId="0" borderId="3" xfId="0" applyFont="1" applyFill="1" applyBorder="1" applyAlignment="1">
      <alignment horizontal="center" vertical="center" wrapText="1"/>
    </xf>
    <xf numFmtId="0" fontId="15" fillId="0" borderId="4" xfId="0" applyFont="1" applyFill="1" applyBorder="1" applyAlignment="1">
      <alignment horizontal="center" vertical="center" wrapText="1"/>
    </xf>
    <xf numFmtId="0" fontId="8" fillId="0" borderId="29" xfId="0" applyFont="1" applyFill="1" applyBorder="1" applyAlignment="1">
      <alignment horizontal="center" vertical="center" shrinkToFit="1"/>
    </xf>
    <xf numFmtId="0" fontId="14" fillId="0" borderId="22" xfId="0" applyFont="1" applyFill="1" applyBorder="1" applyAlignment="1">
      <alignment horizontal="center" vertical="center" shrinkToFit="1"/>
    </xf>
    <xf numFmtId="0" fontId="8" fillId="0" borderId="2" xfId="0" applyFont="1" applyFill="1" applyBorder="1" applyAlignment="1">
      <alignment horizontal="center" vertical="center" wrapText="1"/>
    </xf>
    <xf numFmtId="0" fontId="8" fillId="0" borderId="5" xfId="0" applyFont="1" applyFill="1" applyBorder="1" applyAlignment="1">
      <alignment vertical="top" shrinkToFit="1"/>
    </xf>
    <xf numFmtId="0" fontId="8" fillId="0" borderId="6" xfId="0" applyFont="1" applyFill="1" applyBorder="1" applyAlignment="1">
      <alignment horizontal="center" vertical="center" shrinkToFit="1"/>
    </xf>
    <xf numFmtId="0" fontId="8" fillId="0" borderId="7" xfId="0" applyFont="1" applyFill="1" applyBorder="1" applyAlignment="1">
      <alignment horizontal="center" vertical="center" shrinkToFit="1"/>
    </xf>
    <xf numFmtId="0" fontId="8" fillId="0" borderId="17" xfId="0" applyFont="1" applyFill="1" applyBorder="1" applyAlignment="1">
      <alignment vertical="center" shrinkToFit="1"/>
    </xf>
    <xf numFmtId="0" fontId="8" fillId="0" borderId="8" xfId="0" applyFont="1" applyFill="1" applyBorder="1" applyAlignment="1">
      <alignment vertical="center" shrinkToFit="1"/>
    </xf>
    <xf numFmtId="0" fontId="8" fillId="0" borderId="17" xfId="0" applyFont="1" applyFill="1" applyBorder="1" applyAlignment="1">
      <alignment horizontal="center" shrinkToFit="1"/>
    </xf>
    <xf numFmtId="0" fontId="8" fillId="0" borderId="39" xfId="0" applyFont="1" applyFill="1" applyBorder="1" applyAlignment="1">
      <alignment horizontal="center" vertical="center" shrinkToFit="1"/>
    </xf>
    <xf numFmtId="0" fontId="8" fillId="0" borderId="17" xfId="0" applyFont="1" applyFill="1" applyBorder="1" applyAlignment="1">
      <alignment shrinkToFit="1"/>
    </xf>
    <xf numFmtId="0" fontId="8" fillId="0" borderId="9" xfId="0" applyFont="1" applyFill="1" applyBorder="1" applyAlignment="1">
      <alignment horizontal="center" vertical="center" shrinkToFit="1"/>
    </xf>
    <xf numFmtId="0" fontId="8" fillId="0" borderId="15" xfId="0" applyFont="1" applyFill="1" applyBorder="1" applyAlignment="1">
      <alignment vertical="center" shrinkToFit="1"/>
    </xf>
    <xf numFmtId="0" fontId="8" fillId="0" borderId="10" xfId="0" applyFont="1" applyFill="1" applyBorder="1" applyAlignment="1">
      <alignment vertical="center" shrinkToFit="1"/>
    </xf>
    <xf numFmtId="0" fontId="8" fillId="0" borderId="15" xfId="0" applyFont="1" applyFill="1" applyBorder="1" applyAlignment="1">
      <alignment horizontal="center" shrinkToFit="1"/>
    </xf>
    <xf numFmtId="0" fontId="8" fillId="0" borderId="15" xfId="0" applyFont="1" applyFill="1" applyBorder="1" applyAlignment="1">
      <alignment shrinkToFit="1"/>
    </xf>
    <xf numFmtId="0" fontId="8" fillId="0" borderId="11" xfId="0" applyFont="1" applyFill="1" applyBorder="1" applyAlignment="1">
      <alignment horizontal="center" vertical="center" shrinkToFit="1"/>
    </xf>
    <xf numFmtId="0" fontId="8" fillId="0" borderId="40" xfId="0" applyFont="1" applyFill="1" applyBorder="1" applyAlignment="1">
      <alignment horizontal="center" vertical="center" shrinkToFit="1"/>
    </xf>
    <xf numFmtId="0" fontId="8" fillId="0" borderId="12" xfId="0" applyFont="1" applyFill="1" applyBorder="1" applyAlignment="1">
      <alignment horizontal="center" vertical="center" shrinkToFit="1"/>
    </xf>
    <xf numFmtId="0" fontId="8" fillId="0" borderId="16" xfId="0" applyFont="1" applyFill="1" applyBorder="1" applyAlignment="1">
      <alignment vertical="center" shrinkToFit="1"/>
    </xf>
    <xf numFmtId="0" fontId="8" fillId="0" borderId="13" xfId="0" applyFont="1" applyFill="1" applyBorder="1" applyAlignment="1">
      <alignment vertical="center" shrinkToFit="1"/>
    </xf>
    <xf numFmtId="0" fontId="8" fillId="0" borderId="16" xfId="0" applyFont="1" applyFill="1" applyBorder="1" applyAlignment="1">
      <alignment horizontal="center" shrinkToFit="1"/>
    </xf>
    <xf numFmtId="0" fontId="8" fillId="0" borderId="16" xfId="0" applyFont="1" applyFill="1" applyBorder="1" applyAlignment="1">
      <alignment shrinkToFit="1"/>
    </xf>
    <xf numFmtId="0" fontId="8" fillId="0" borderId="27" xfId="0" applyFont="1" applyFill="1" applyBorder="1" applyAlignment="1">
      <alignment vertical="center" shrinkToFit="1"/>
    </xf>
    <xf numFmtId="0" fontId="8" fillId="0" borderId="24" xfId="0" applyFont="1" applyFill="1" applyBorder="1" applyAlignment="1">
      <alignment vertical="center" shrinkToFit="1"/>
    </xf>
    <xf numFmtId="0" fontId="8" fillId="0" borderId="27" xfId="0" applyFont="1" applyFill="1" applyBorder="1" applyAlignment="1">
      <alignment shrinkToFit="1"/>
    </xf>
    <xf numFmtId="0" fontId="8" fillId="0" borderId="37" xfId="0" applyFont="1" applyFill="1" applyBorder="1" applyAlignment="1">
      <alignment horizontal="center" vertical="center" shrinkToFit="1"/>
    </xf>
    <xf numFmtId="0" fontId="8" fillId="0" borderId="4" xfId="0" applyFont="1" applyFill="1" applyBorder="1" applyAlignment="1">
      <alignment vertical="center" shrinkToFit="1"/>
    </xf>
    <xf numFmtId="0" fontId="8" fillId="0" borderId="1" xfId="0" applyFont="1" applyFill="1" applyBorder="1" applyAlignment="1">
      <alignment vertical="center" shrinkToFit="1"/>
    </xf>
    <xf numFmtId="0" fontId="8" fillId="0" borderId="3" xfId="0" applyFont="1" applyFill="1" applyBorder="1" applyAlignment="1">
      <alignment vertical="center" shrinkToFit="1"/>
    </xf>
    <xf numFmtId="0" fontId="8" fillId="0" borderId="0" xfId="0" applyFont="1" applyFill="1" applyBorder="1" applyAlignment="1">
      <alignment horizontal="center" shrinkToFit="1"/>
    </xf>
    <xf numFmtId="0" fontId="8" fillId="0" borderId="0" xfId="0" applyFont="1" applyFill="1" applyBorder="1" applyAlignment="1">
      <alignment horizontal="center" vertical="top" shrinkToFit="1"/>
    </xf>
    <xf numFmtId="0" fontId="8" fillId="0" borderId="0" xfId="0" applyFont="1" applyFill="1" applyBorder="1" applyAlignment="1">
      <alignment vertical="center" shrinkToFit="1"/>
    </xf>
    <xf numFmtId="0" fontId="9" fillId="0" borderId="27" xfId="0" applyFont="1" applyFill="1" applyBorder="1" applyAlignment="1">
      <alignment horizontal="left" vertical="center" wrapText="1"/>
    </xf>
    <xf numFmtId="0" fontId="9" fillId="0" borderId="0" xfId="0" applyFont="1" applyFill="1" applyAlignment="1">
      <alignment shrinkToFit="1"/>
    </xf>
    <xf numFmtId="0" fontId="9" fillId="0" borderId="0" xfId="0" applyFont="1" applyFill="1" applyAlignment="1">
      <alignment horizontal="right" shrinkToFit="1"/>
    </xf>
    <xf numFmtId="0" fontId="9" fillId="0" borderId="0" xfId="0" applyFont="1" applyFill="1" applyAlignment="1">
      <alignment horizontal="center" shrinkToFit="1"/>
    </xf>
    <xf numFmtId="0" fontId="14" fillId="5" borderId="2" xfId="0" applyFont="1" applyFill="1" applyBorder="1" applyAlignment="1">
      <alignment horizontal="center" vertical="center" shrinkToFit="1"/>
    </xf>
    <xf numFmtId="0" fontId="8" fillId="5" borderId="2" xfId="0" applyFont="1" applyFill="1" applyBorder="1" applyAlignment="1">
      <alignment horizontal="center" vertical="center" shrinkToFit="1"/>
    </xf>
    <xf numFmtId="0" fontId="8" fillId="5" borderId="4" xfId="0" applyFont="1" applyFill="1" applyBorder="1" applyAlignment="1">
      <alignment horizontal="center" vertical="center" shrinkToFit="1"/>
    </xf>
    <xf numFmtId="0" fontId="8" fillId="5" borderId="3" xfId="0" applyFont="1" applyFill="1" applyBorder="1" applyAlignment="1">
      <alignment horizontal="center" vertical="center" wrapText="1"/>
    </xf>
    <xf numFmtId="0" fontId="3" fillId="5" borderId="4" xfId="0" applyFont="1" applyFill="1" applyBorder="1" applyAlignment="1">
      <alignment horizontal="left" vertical="center" wrapText="1"/>
    </xf>
    <xf numFmtId="0" fontId="8" fillId="5" borderId="1" xfId="0" applyFont="1" applyFill="1" applyBorder="1" applyAlignment="1">
      <alignment horizontal="center" vertical="center" wrapText="1"/>
    </xf>
    <xf numFmtId="0" fontId="8" fillId="5" borderId="1" xfId="0" applyFont="1" applyFill="1" applyBorder="1" applyAlignment="1">
      <alignment horizontal="center" vertical="center" shrinkToFit="1"/>
    </xf>
    <xf numFmtId="0" fontId="19" fillId="0" borderId="4" xfId="0" applyFont="1" applyFill="1" applyBorder="1" applyAlignment="1">
      <alignment vertical="center" wrapText="1"/>
    </xf>
    <xf numFmtId="0" fontId="20" fillId="0" borderId="4" xfId="0" applyFont="1" applyFill="1" applyBorder="1" applyAlignment="1">
      <alignment vertical="center" wrapText="1"/>
    </xf>
    <xf numFmtId="0" fontId="21" fillId="5" borderId="4" xfId="0" applyFont="1" applyFill="1" applyBorder="1" applyAlignment="1">
      <alignment vertical="center" wrapText="1"/>
    </xf>
    <xf numFmtId="0" fontId="22" fillId="0" borderId="4" xfId="0" applyFont="1" applyFill="1" applyBorder="1" applyAlignment="1">
      <alignment vertical="center" wrapText="1"/>
    </xf>
    <xf numFmtId="0" fontId="14" fillId="5" borderId="1" xfId="0" applyFont="1" applyFill="1" applyBorder="1" applyAlignment="1">
      <alignment horizontal="center" vertical="center" shrinkToFit="1"/>
    </xf>
    <xf numFmtId="0" fontId="22" fillId="5" borderId="4" xfId="0" applyFont="1" applyFill="1" applyBorder="1" applyAlignment="1">
      <alignment vertical="center" wrapText="1"/>
    </xf>
    <xf numFmtId="0" fontId="8" fillId="5" borderId="22" xfId="0" applyFont="1" applyFill="1" applyBorder="1" applyAlignment="1">
      <alignment horizontal="center" vertical="center" wrapText="1"/>
    </xf>
    <xf numFmtId="0" fontId="9" fillId="5" borderId="4" xfId="0" applyFont="1" applyFill="1" applyBorder="1" applyAlignment="1">
      <alignment vertical="center" wrapText="1"/>
    </xf>
    <xf numFmtId="0" fontId="8" fillId="5" borderId="21" xfId="0" applyFont="1" applyFill="1" applyBorder="1" applyAlignment="1">
      <alignment horizontal="center" vertical="center" wrapText="1"/>
    </xf>
    <xf numFmtId="0" fontId="8" fillId="5" borderId="19" xfId="0" applyFont="1" applyFill="1" applyBorder="1" applyAlignment="1">
      <alignment horizontal="center" vertical="center" shrinkToFit="1"/>
    </xf>
    <xf numFmtId="0" fontId="20" fillId="5" borderId="4" xfId="0" applyFont="1" applyFill="1" applyBorder="1" applyAlignment="1">
      <alignment vertical="center" wrapText="1"/>
    </xf>
    <xf numFmtId="0" fontId="14" fillId="5" borderId="3" xfId="0" applyFont="1" applyFill="1" applyBorder="1" applyAlignment="1">
      <alignment horizontal="center" vertical="center" shrinkToFit="1"/>
    </xf>
    <xf numFmtId="0" fontId="3" fillId="5" borderId="4" xfId="0" applyFont="1" applyFill="1" applyBorder="1" applyAlignment="1">
      <alignment vertical="center" wrapText="1"/>
    </xf>
    <xf numFmtId="0" fontId="8" fillId="5" borderId="4" xfId="0" applyFont="1" applyFill="1" applyBorder="1" applyAlignment="1">
      <alignment horizontal="center" vertical="center" wrapText="1"/>
    </xf>
    <xf numFmtId="0" fontId="24" fillId="5" borderId="4" xfId="0" applyFont="1" applyFill="1" applyBorder="1" applyAlignment="1">
      <alignment horizontal="left" vertical="center" wrapText="1"/>
    </xf>
    <xf numFmtId="0" fontId="4" fillId="5" borderId="4" xfId="0" applyFont="1" applyFill="1" applyBorder="1" applyAlignment="1">
      <alignment horizontal="left" vertical="center" wrapText="1"/>
    </xf>
    <xf numFmtId="0" fontId="9" fillId="5" borderId="4" xfId="0" applyFont="1" applyFill="1" applyBorder="1" applyAlignment="1">
      <alignment horizontal="left" vertical="center" wrapText="1"/>
    </xf>
    <xf numFmtId="0" fontId="4" fillId="5" borderId="18" xfId="0" applyFont="1" applyFill="1" applyBorder="1" applyAlignment="1">
      <alignment vertical="center" wrapText="1"/>
    </xf>
    <xf numFmtId="0" fontId="4" fillId="5" borderId="4" xfId="0" applyFont="1" applyFill="1" applyBorder="1" applyAlignment="1">
      <alignment vertical="center" wrapText="1"/>
    </xf>
    <xf numFmtId="0" fontId="2" fillId="5" borderId="4" xfId="0" applyFont="1" applyFill="1" applyBorder="1" applyAlignment="1">
      <alignment vertical="center" wrapText="1"/>
    </xf>
    <xf numFmtId="0" fontId="8" fillId="5" borderId="23" xfId="0" applyFont="1" applyFill="1" applyBorder="1" applyAlignment="1">
      <alignment horizontal="center" vertical="center" shrinkToFit="1"/>
    </xf>
    <xf numFmtId="0" fontId="19" fillId="5" borderId="4" xfId="0" applyFont="1" applyFill="1" applyBorder="1" applyAlignment="1">
      <alignment vertical="center" wrapText="1"/>
    </xf>
    <xf numFmtId="0" fontId="19" fillId="0" borderId="4" xfId="0" applyFont="1" applyFill="1" applyBorder="1" applyAlignment="1">
      <alignment horizontal="left" vertical="center" wrapText="1"/>
    </xf>
    <xf numFmtId="0" fontId="3" fillId="0" borderId="4" xfId="0" applyFont="1" applyFill="1" applyBorder="1" applyAlignment="1">
      <alignment vertical="center" wrapText="1"/>
    </xf>
    <xf numFmtId="0" fontId="22" fillId="5" borderId="4" xfId="0" applyFont="1" applyFill="1" applyBorder="1" applyAlignment="1">
      <alignment horizontal="left" vertical="center" wrapText="1"/>
    </xf>
    <xf numFmtId="0" fontId="14" fillId="5" borderId="25" xfId="0" applyFont="1" applyFill="1" applyBorder="1" applyAlignment="1">
      <alignment horizontal="center" vertical="center" shrinkToFit="1"/>
    </xf>
    <xf numFmtId="0" fontId="8" fillId="5" borderId="25" xfId="0" applyFont="1" applyFill="1" applyBorder="1" applyAlignment="1">
      <alignment horizontal="center" vertical="center" wrapText="1"/>
    </xf>
    <xf numFmtId="0" fontId="8" fillId="5" borderId="24" xfId="0" applyFont="1" applyFill="1" applyBorder="1" applyAlignment="1">
      <alignment horizontal="center" vertical="center" wrapText="1"/>
    </xf>
    <xf numFmtId="0" fontId="8" fillId="5" borderId="24" xfId="0" applyFont="1" applyFill="1" applyBorder="1" applyAlignment="1">
      <alignment horizontal="center" vertical="center" shrinkToFit="1"/>
    </xf>
    <xf numFmtId="0" fontId="19" fillId="5" borderId="4" xfId="0" applyFont="1" applyFill="1" applyBorder="1" applyAlignment="1">
      <alignment horizontal="left" vertical="center" wrapText="1"/>
    </xf>
    <xf numFmtId="0" fontId="21" fillId="5" borderId="4" xfId="0" applyFont="1" applyFill="1" applyBorder="1" applyAlignment="1">
      <alignment horizontal="left" vertical="center" wrapText="1"/>
    </xf>
    <xf numFmtId="0" fontId="14" fillId="0" borderId="23" xfId="0" applyFont="1" applyFill="1" applyBorder="1" applyAlignment="1">
      <alignment horizontal="center" vertical="center" shrinkToFit="1"/>
    </xf>
    <xf numFmtId="0" fontId="8" fillId="0" borderId="37" xfId="0" applyFont="1" applyFill="1" applyBorder="1" applyAlignment="1">
      <alignment horizontal="center" vertical="center" wrapText="1"/>
    </xf>
    <xf numFmtId="0" fontId="19" fillId="5" borderId="0" xfId="0" applyFont="1" applyFill="1" applyAlignment="1">
      <alignment shrinkToFit="1"/>
    </xf>
    <xf numFmtId="0" fontId="25" fillId="0" borderId="4" xfId="0" applyFont="1" applyFill="1" applyBorder="1" applyAlignment="1">
      <alignment vertical="center" wrapText="1"/>
    </xf>
    <xf numFmtId="0" fontId="15" fillId="5" borderId="4" xfId="0" applyFont="1" applyFill="1" applyBorder="1" applyAlignment="1">
      <alignment horizontal="center" vertical="center" wrapText="1"/>
    </xf>
    <xf numFmtId="0" fontId="21" fillId="0" borderId="4" xfId="0" applyFont="1" applyFill="1" applyBorder="1" applyAlignment="1">
      <alignment horizontal="left" vertical="center" wrapText="1"/>
    </xf>
    <xf numFmtId="0" fontId="8" fillId="5" borderId="21" xfId="0" applyFont="1" applyFill="1" applyBorder="1" applyAlignment="1">
      <alignment horizontal="center" vertical="center" shrinkToFit="1"/>
    </xf>
    <xf numFmtId="0" fontId="20" fillId="0" borderId="4" xfId="0" applyFont="1" applyFill="1" applyBorder="1" applyAlignment="1">
      <alignment horizontal="left" vertical="center" wrapText="1"/>
    </xf>
    <xf numFmtId="0" fontId="21" fillId="5" borderId="4" xfId="0" applyFont="1" applyFill="1" applyBorder="1" applyAlignment="1">
      <alignment vertical="top" wrapText="1"/>
    </xf>
    <xf numFmtId="0" fontId="2" fillId="0" borderId="18" xfId="0" applyFont="1" applyFill="1" applyBorder="1" applyAlignment="1">
      <alignment vertical="center" wrapText="1"/>
    </xf>
    <xf numFmtId="0" fontId="27" fillId="5" borderId="1" xfId="0" applyFont="1" applyFill="1" applyBorder="1" applyAlignment="1">
      <alignment horizontal="center" vertical="center" shrinkToFit="1"/>
    </xf>
    <xf numFmtId="0" fontId="2" fillId="5" borderId="2" xfId="0" applyFont="1" applyFill="1" applyBorder="1" applyAlignment="1">
      <alignment horizontal="center" vertical="center" shrinkToFit="1"/>
    </xf>
    <xf numFmtId="0" fontId="2" fillId="5" borderId="18" xfId="0" applyFont="1" applyFill="1" applyBorder="1" applyAlignment="1">
      <alignment horizontal="center" vertical="center" shrinkToFit="1"/>
    </xf>
    <xf numFmtId="0" fontId="2" fillId="5" borderId="22" xfId="0" applyFont="1" applyFill="1" applyBorder="1" applyAlignment="1">
      <alignment horizontal="center" vertical="center" wrapText="1"/>
    </xf>
    <xf numFmtId="0" fontId="2" fillId="5" borderId="18" xfId="0" applyFont="1" applyFill="1" applyBorder="1" applyAlignment="1">
      <alignment vertical="center" wrapText="1"/>
    </xf>
    <xf numFmtId="0" fontId="2" fillId="5" borderId="21" xfId="0" applyFont="1" applyFill="1" applyBorder="1" applyAlignment="1">
      <alignment horizontal="center" vertical="center" wrapText="1"/>
    </xf>
    <xf numFmtId="0" fontId="26" fillId="5" borderId="4" xfId="0" applyFont="1" applyFill="1" applyBorder="1" applyAlignment="1">
      <alignment horizontal="left" vertical="center" wrapText="1"/>
    </xf>
    <xf numFmtId="0" fontId="8" fillId="5" borderId="0" xfId="0" applyFont="1" applyFill="1" applyAlignment="1">
      <alignment horizontal="center" shrinkToFit="1"/>
    </xf>
    <xf numFmtId="0" fontId="13" fillId="5" borderId="4" xfId="0" applyFont="1" applyFill="1" applyBorder="1" applyAlignment="1">
      <alignment horizontal="left" vertical="center" wrapText="1"/>
    </xf>
    <xf numFmtId="0" fontId="9" fillId="5" borderId="1" xfId="0" applyFont="1" applyFill="1" applyBorder="1" applyAlignment="1">
      <alignment horizontal="center" vertical="center" wrapText="1"/>
    </xf>
    <xf numFmtId="0" fontId="2" fillId="5" borderId="4" xfId="0" applyFont="1" applyFill="1" applyBorder="1" applyAlignment="1">
      <alignment horizontal="left" vertical="center" wrapText="1" shrinkToFit="1"/>
    </xf>
    <xf numFmtId="0" fontId="22" fillId="0" borderId="4" xfId="0" applyFont="1" applyFill="1" applyBorder="1" applyAlignment="1">
      <alignment horizontal="left" vertical="center" wrapText="1"/>
    </xf>
    <xf numFmtId="0" fontId="21" fillId="0" borderId="4" xfId="0" applyFont="1" applyFill="1" applyBorder="1" applyAlignment="1">
      <alignment vertical="top" wrapText="1"/>
    </xf>
    <xf numFmtId="0" fontId="2" fillId="0" borderId="4" xfId="0" applyFont="1" applyFill="1" applyBorder="1" applyAlignment="1">
      <alignment horizontal="left" vertical="center" wrapText="1"/>
    </xf>
    <xf numFmtId="0" fontId="9" fillId="5" borderId="0" xfId="0" applyFont="1" applyFill="1" applyAlignment="1">
      <alignment vertical="center" wrapText="1" shrinkToFit="1"/>
    </xf>
    <xf numFmtId="0" fontId="22" fillId="5" borderId="0" xfId="0" applyFont="1" applyFill="1" applyBorder="1" applyAlignment="1">
      <alignment horizontal="left" vertical="center" wrapText="1"/>
    </xf>
    <xf numFmtId="0" fontId="2" fillId="5" borderId="4" xfId="0" applyFont="1" applyFill="1" applyBorder="1" applyAlignment="1">
      <alignment horizontal="left" vertical="center" wrapText="1"/>
    </xf>
    <xf numFmtId="0" fontId="22" fillId="0" borderId="4" xfId="0" applyFont="1" applyFill="1" applyBorder="1" applyAlignment="1">
      <alignment vertical="top" wrapText="1"/>
    </xf>
    <xf numFmtId="0" fontId="20" fillId="5" borderId="4" xfId="0" applyFont="1" applyFill="1" applyBorder="1" applyAlignment="1">
      <alignment horizontal="left" vertical="center" wrapText="1"/>
    </xf>
    <xf numFmtId="0" fontId="25" fillId="5" borderId="4" xfId="0" applyFont="1" applyFill="1" applyBorder="1" applyAlignment="1">
      <alignment vertical="center" wrapText="1"/>
    </xf>
    <xf numFmtId="0" fontId="23" fillId="5" borderId="4" xfId="0" applyFont="1" applyFill="1" applyBorder="1" applyAlignment="1">
      <alignment horizontal="left" vertical="center" wrapText="1"/>
    </xf>
    <xf numFmtId="0" fontId="8" fillId="5" borderId="2" xfId="0" applyFont="1" applyFill="1" applyBorder="1" applyAlignment="1">
      <alignment horizontal="center" vertical="center" wrapText="1"/>
    </xf>
    <xf numFmtId="0" fontId="26" fillId="5" borderId="4" xfId="0" applyFont="1" applyFill="1" applyBorder="1" applyAlignment="1">
      <alignment horizontal="left" vertical="center" wrapText="1" shrinkToFit="1"/>
    </xf>
    <xf numFmtId="0" fontId="10" fillId="5" borderId="4" xfId="0" applyFont="1" applyFill="1" applyBorder="1" applyAlignment="1">
      <alignment horizontal="left" vertical="center" wrapText="1"/>
    </xf>
    <xf numFmtId="0" fontId="28" fillId="5" borderId="4" xfId="0" applyFont="1" applyFill="1" applyBorder="1" applyAlignment="1">
      <alignment vertical="center" wrapText="1"/>
    </xf>
    <xf numFmtId="0" fontId="5" fillId="5" borderId="4" xfId="0" applyFont="1" applyFill="1" applyBorder="1" applyAlignment="1">
      <alignment vertical="center" wrapText="1"/>
    </xf>
    <xf numFmtId="0" fontId="11" fillId="5" borderId="1" xfId="0" applyFont="1" applyFill="1" applyBorder="1" applyAlignment="1">
      <alignment horizontal="center" vertical="center" wrapText="1"/>
    </xf>
    <xf numFmtId="0" fontId="17" fillId="5" borderId="4" xfId="0" applyFont="1" applyFill="1" applyBorder="1" applyAlignment="1">
      <alignment vertical="center" wrapText="1"/>
    </xf>
    <xf numFmtId="0" fontId="19" fillId="5" borderId="18" xfId="0" applyFont="1" applyFill="1" applyBorder="1" applyAlignment="1">
      <alignment vertical="center" wrapText="1"/>
    </xf>
    <xf numFmtId="0" fontId="30" fillId="5" borderId="4" xfId="0" applyFont="1" applyFill="1" applyBorder="1" applyAlignment="1">
      <alignment vertical="center" wrapText="1"/>
    </xf>
    <xf numFmtId="0" fontId="21" fillId="0" borderId="18" xfId="0" applyFont="1" applyFill="1" applyBorder="1" applyAlignment="1">
      <alignment vertical="center" wrapText="1"/>
    </xf>
    <xf numFmtId="0" fontId="2" fillId="5" borderId="18" xfId="0" applyFont="1" applyFill="1" applyBorder="1" applyAlignment="1">
      <alignment horizontal="left" vertical="center" wrapText="1"/>
    </xf>
    <xf numFmtId="0" fontId="9" fillId="5" borderId="21" xfId="0" applyFont="1" applyFill="1" applyBorder="1" applyAlignment="1">
      <alignment horizontal="center" vertical="center" wrapText="1"/>
    </xf>
    <xf numFmtId="0" fontId="9" fillId="5" borderId="1" xfId="0" applyFont="1" applyFill="1" applyBorder="1" applyAlignment="1">
      <alignment horizontal="center" vertical="center" shrinkToFit="1"/>
    </xf>
    <xf numFmtId="0" fontId="31" fillId="0" borderId="2" xfId="0" applyFont="1" applyFill="1" applyBorder="1" applyAlignment="1">
      <alignment horizontal="center" vertical="center" shrinkToFit="1"/>
    </xf>
    <xf numFmtId="0" fontId="9" fillId="0" borderId="1" xfId="0" applyFont="1" applyFill="1" applyBorder="1" applyAlignment="1">
      <alignment horizontal="center" vertical="center" shrinkToFit="1"/>
    </xf>
    <xf numFmtId="0" fontId="9" fillId="0" borderId="4" xfId="0" applyFont="1" applyFill="1" applyBorder="1" applyAlignment="1">
      <alignment horizontal="center" vertical="center" shrinkToFit="1"/>
    </xf>
    <xf numFmtId="0" fontId="9" fillId="0" borderId="3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vertical="center" wrapText="1"/>
    </xf>
    <xf numFmtId="0" fontId="20" fillId="5" borderId="4" xfId="0" applyFont="1" applyFill="1" applyBorder="1" applyAlignment="1">
      <alignment vertical="top" wrapText="1"/>
    </xf>
    <xf numFmtId="0" fontId="8" fillId="5" borderId="29" xfId="0" applyFont="1" applyFill="1" applyBorder="1" applyAlignment="1">
      <alignment horizontal="center" vertical="center" shrinkToFit="1"/>
    </xf>
    <xf numFmtId="0" fontId="32" fillId="5" borderId="0" xfId="0" applyFont="1" applyFill="1" applyAlignment="1">
      <alignment vertical="center" wrapText="1" shrinkToFit="1"/>
    </xf>
    <xf numFmtId="0" fontId="4" fillId="0" borderId="4" xfId="0" applyFont="1" applyFill="1" applyBorder="1" applyAlignment="1">
      <alignment vertical="center" wrapText="1"/>
    </xf>
    <xf numFmtId="0" fontId="33" fillId="5" borderId="4" xfId="0" applyFont="1" applyFill="1" applyBorder="1" applyAlignment="1">
      <alignment vertical="center" wrapText="1"/>
    </xf>
    <xf numFmtId="0" fontId="19" fillId="5" borderId="27" xfId="0" applyFont="1" applyFill="1" applyBorder="1" applyAlignment="1">
      <alignment vertical="center" wrapText="1"/>
    </xf>
    <xf numFmtId="0" fontId="11" fillId="5" borderId="4" xfId="0" applyFont="1" applyFill="1" applyBorder="1" applyAlignment="1">
      <alignment vertical="center" wrapText="1"/>
    </xf>
    <xf numFmtId="0" fontId="9" fillId="5" borderId="3" xfId="0" applyFont="1" applyFill="1" applyBorder="1" applyAlignment="1">
      <alignment vertical="center" wrapText="1"/>
    </xf>
    <xf numFmtId="0" fontId="8" fillId="5" borderId="4" xfId="0" applyFont="1" applyFill="1" applyBorder="1" applyAlignment="1">
      <alignment horizontal="left" vertical="center" wrapText="1"/>
    </xf>
    <xf numFmtId="0" fontId="8" fillId="0" borderId="38" xfId="0" applyFont="1" applyFill="1" applyBorder="1" applyAlignment="1">
      <alignment vertical="center" shrinkToFit="1"/>
    </xf>
    <xf numFmtId="0" fontId="8" fillId="0" borderId="37" xfId="0" applyFont="1" applyFill="1" applyBorder="1" applyAlignment="1">
      <alignment vertical="center" shrinkToFit="1"/>
    </xf>
    <xf numFmtId="0" fontId="8" fillId="0" borderId="22" xfId="0" applyFont="1" applyFill="1" applyBorder="1" applyAlignment="1">
      <alignment vertical="center" shrinkToFit="1"/>
    </xf>
    <xf numFmtId="0" fontId="8" fillId="0" borderId="18" xfId="0" applyFont="1" applyFill="1" applyBorder="1" applyAlignment="1">
      <alignment vertical="center" shrinkToFit="1"/>
    </xf>
    <xf numFmtId="0" fontId="8" fillId="0" borderId="21" xfId="0" applyFont="1" applyFill="1" applyBorder="1" applyAlignment="1">
      <alignment vertical="center" shrinkToFit="1"/>
    </xf>
    <xf numFmtId="0" fontId="3" fillId="0" borderId="27" xfId="0" applyFont="1" applyFill="1" applyBorder="1" applyAlignment="1">
      <alignment vertical="center" wrapText="1"/>
    </xf>
    <xf numFmtId="0" fontId="34" fillId="0" borderId="18" xfId="0" applyFont="1" applyFill="1" applyBorder="1" applyAlignment="1">
      <alignment vertical="center" wrapText="1"/>
    </xf>
    <xf numFmtId="0" fontId="17" fillId="5" borderId="4" xfId="0" applyFont="1" applyFill="1" applyBorder="1" applyAlignment="1">
      <alignment vertical="top" wrapText="1"/>
    </xf>
    <xf numFmtId="0" fontId="8" fillId="5" borderId="18" xfId="0" applyFont="1" applyFill="1" applyBorder="1" applyAlignment="1">
      <alignment vertical="center" wrapText="1"/>
    </xf>
    <xf numFmtId="0" fontId="38" fillId="5" borderId="4" xfId="0" applyFont="1" applyFill="1" applyBorder="1" applyAlignment="1">
      <alignment vertical="center" wrapText="1"/>
    </xf>
    <xf numFmtId="0" fontId="23" fillId="0" borderId="4" xfId="0" applyFont="1" applyFill="1" applyBorder="1" applyAlignment="1">
      <alignment horizontal="left" vertical="top" wrapText="1"/>
    </xf>
    <xf numFmtId="0" fontId="11" fillId="5" borderId="4" xfId="0" applyFont="1" applyFill="1" applyBorder="1" applyAlignment="1">
      <alignment horizontal="left" vertical="center" wrapText="1"/>
    </xf>
    <xf numFmtId="0" fontId="10" fillId="0" borderId="18" xfId="0" applyFont="1" applyFill="1" applyBorder="1" applyAlignment="1">
      <alignment vertical="top" wrapText="1"/>
    </xf>
    <xf numFmtId="0" fontId="10" fillId="0" borderId="0" xfId="0" applyFont="1" applyFill="1" applyAlignment="1">
      <alignment vertical="center" wrapText="1" shrinkToFit="1"/>
    </xf>
    <xf numFmtId="0" fontId="36" fillId="5" borderId="0" xfId="0" applyFont="1" applyFill="1" applyAlignment="1">
      <alignment vertical="center" wrapText="1" shrinkToFit="1"/>
    </xf>
    <xf numFmtId="0" fontId="10" fillId="0" borderId="4" xfId="0" applyFont="1" applyFill="1" applyBorder="1" applyAlignment="1">
      <alignment vertical="top" wrapText="1"/>
    </xf>
    <xf numFmtId="0" fontId="42" fillId="0" borderId="4" xfId="0" applyFont="1" applyFill="1" applyBorder="1" applyAlignment="1">
      <alignment vertical="center" wrapText="1"/>
    </xf>
    <xf numFmtId="0" fontId="37" fillId="0" borderId="18" xfId="0" applyFont="1" applyFill="1" applyBorder="1" applyAlignment="1">
      <alignment vertical="center" wrapText="1"/>
    </xf>
    <xf numFmtId="0" fontId="8" fillId="0" borderId="18" xfId="0" applyFont="1" applyFill="1" applyBorder="1" applyAlignment="1">
      <alignment horizontal="left" vertical="center" wrapText="1"/>
    </xf>
    <xf numFmtId="0" fontId="8" fillId="0" borderId="18" xfId="0" applyFont="1" applyFill="1" applyBorder="1" applyAlignment="1">
      <alignment vertical="center" wrapText="1"/>
    </xf>
    <xf numFmtId="0" fontId="41" fillId="0" borderId="4" xfId="0" applyFont="1" applyFill="1" applyBorder="1" applyAlignment="1">
      <alignment vertical="center" wrapText="1"/>
    </xf>
    <xf numFmtId="0" fontId="40" fillId="0" borderId="4" xfId="0" applyFont="1" applyFill="1" applyBorder="1" applyAlignment="1">
      <alignment vertical="top" wrapText="1"/>
    </xf>
    <xf numFmtId="0" fontId="9" fillId="0" borderId="4" xfId="0" applyFont="1" applyFill="1" applyBorder="1" applyAlignment="1">
      <alignment horizontal="left" vertical="top" wrapText="1"/>
    </xf>
    <xf numFmtId="0" fontId="42" fillId="0" borderId="0" xfId="0" applyFont="1" applyFill="1" applyAlignment="1">
      <alignment vertical="top" wrapText="1" shrinkToFit="1"/>
    </xf>
    <xf numFmtId="0" fontId="25" fillId="0" borderId="4" xfId="0" applyFont="1" applyFill="1" applyBorder="1" applyAlignment="1">
      <alignment horizontal="left" vertical="center" wrapText="1"/>
    </xf>
    <xf numFmtId="0" fontId="43" fillId="0" borderId="4" xfId="0" applyFont="1" applyFill="1" applyBorder="1" applyAlignment="1">
      <alignment vertical="top" wrapText="1" shrinkToFit="1"/>
    </xf>
    <xf numFmtId="0" fontId="39" fillId="0" borderId="4" xfId="0" applyFont="1" applyFill="1" applyBorder="1" applyAlignment="1">
      <alignment vertical="center" wrapText="1" shrinkToFit="1"/>
    </xf>
    <xf numFmtId="0" fontId="39" fillId="0" borderId="18" xfId="0" applyFont="1" applyFill="1" applyBorder="1" applyAlignment="1">
      <alignment vertical="top" wrapText="1" shrinkToFit="1"/>
    </xf>
    <xf numFmtId="0" fontId="39" fillId="0" borderId="0" xfId="0" applyFont="1" applyFill="1" applyAlignment="1">
      <alignment vertical="top" wrapText="1" shrinkToFit="1"/>
    </xf>
    <xf numFmtId="0" fontId="43" fillId="0" borderId="4" xfId="0" applyFont="1" applyFill="1" applyBorder="1" applyAlignment="1">
      <alignment vertical="center" wrapText="1"/>
    </xf>
    <xf numFmtId="0" fontId="45" fillId="0" borderId="4" xfId="0" applyFont="1" applyFill="1" applyBorder="1" applyAlignment="1">
      <alignment vertical="center" wrapText="1"/>
    </xf>
    <xf numFmtId="0" fontId="45" fillId="0" borderId="4" xfId="0" applyFont="1" applyFill="1" applyBorder="1" applyAlignment="1">
      <alignment horizontal="left" vertical="center" wrapText="1"/>
    </xf>
    <xf numFmtId="0" fontId="46" fillId="0" borderId="4" xfId="0" applyFont="1" applyFill="1" applyBorder="1" applyAlignment="1">
      <alignment horizontal="left" vertical="center" wrapText="1"/>
    </xf>
    <xf numFmtId="0" fontId="9" fillId="0" borderId="4" xfId="0" applyFont="1" applyFill="1" applyBorder="1" applyAlignment="1">
      <alignment vertical="top" wrapText="1"/>
    </xf>
    <xf numFmtId="0" fontId="48" fillId="0" borderId="4" xfId="0" applyFont="1" applyFill="1" applyBorder="1" applyAlignment="1">
      <alignment vertical="center" wrapText="1"/>
    </xf>
    <xf numFmtId="0" fontId="8" fillId="5" borderId="0" xfId="0" applyFont="1" applyFill="1" applyAlignment="1">
      <alignment shrinkToFit="1"/>
    </xf>
    <xf numFmtId="0" fontId="9" fillId="0" borderId="18" xfId="0" applyFont="1" applyFill="1" applyBorder="1" applyAlignment="1">
      <alignment vertical="center" wrapText="1"/>
    </xf>
    <xf numFmtId="0" fontId="39" fillId="0" borderId="4" xfId="0" applyFont="1" applyFill="1" applyBorder="1" applyAlignment="1">
      <alignment vertical="center" wrapText="1"/>
    </xf>
    <xf numFmtId="0" fontId="37" fillId="0" borderId="4" xfId="0" applyFont="1" applyFill="1" applyBorder="1" applyAlignment="1">
      <alignment vertical="center" wrapText="1"/>
    </xf>
    <xf numFmtId="0" fontId="49" fillId="5" borderId="4" xfId="0" applyFont="1" applyFill="1" applyBorder="1" applyAlignment="1">
      <alignment vertical="center" wrapText="1"/>
    </xf>
    <xf numFmtId="0" fontId="10" fillId="5" borderId="4" xfId="0" applyFont="1" applyFill="1" applyBorder="1" applyAlignment="1">
      <alignment vertical="center" wrapText="1"/>
    </xf>
    <xf numFmtId="0" fontId="37" fillId="0" borderId="4" xfId="0" applyFont="1" applyFill="1" applyBorder="1" applyAlignment="1">
      <alignment horizontal="left" vertical="center" wrapText="1"/>
    </xf>
    <xf numFmtId="0" fontId="37" fillId="0" borderId="4" xfId="0" applyFont="1" applyFill="1" applyBorder="1" applyAlignment="1">
      <alignment vertical="top" wrapText="1"/>
    </xf>
    <xf numFmtId="0" fontId="44" fillId="0" borderId="4" xfId="0" applyFont="1" applyFill="1" applyBorder="1" applyAlignment="1">
      <alignment vertical="center" wrapText="1"/>
    </xf>
    <xf numFmtId="0" fontId="3" fillId="0" borderId="18" xfId="0" applyFont="1" applyFill="1" applyBorder="1" applyAlignment="1">
      <alignment vertical="center" wrapText="1"/>
    </xf>
    <xf numFmtId="0" fontId="49" fillId="0" borderId="4" xfId="0" applyFont="1" applyFill="1" applyBorder="1" applyAlignment="1">
      <alignment vertical="center" wrapText="1"/>
    </xf>
    <xf numFmtId="0" fontId="11" fillId="0" borderId="4" xfId="0" applyFont="1" applyFill="1" applyBorder="1" applyAlignment="1">
      <alignment horizontal="left" vertical="top" wrapText="1"/>
    </xf>
    <xf numFmtId="0" fontId="54" fillId="0" borderId="4" xfId="0" applyFont="1" applyFill="1" applyBorder="1" applyAlignment="1">
      <alignment horizontal="left" vertical="top" wrapText="1"/>
    </xf>
    <xf numFmtId="0" fontId="11" fillId="0" borderId="4" xfId="0" applyFont="1" applyFill="1" applyBorder="1" applyAlignment="1">
      <alignment horizontal="left" vertical="center" wrapText="1" shrinkToFit="1"/>
    </xf>
    <xf numFmtId="0" fontId="37" fillId="5" borderId="4" xfId="0" applyFont="1" applyFill="1" applyBorder="1" applyAlignment="1">
      <alignment vertical="center" wrapText="1"/>
    </xf>
    <xf numFmtId="0" fontId="39" fillId="5" borderId="4" xfId="0" applyFont="1" applyFill="1" applyBorder="1" applyAlignment="1">
      <alignment vertical="center" wrapText="1"/>
    </xf>
    <xf numFmtId="0" fontId="43" fillId="0" borderId="4" xfId="0" applyFont="1" applyFill="1" applyBorder="1" applyAlignment="1">
      <alignment vertical="top" wrapText="1"/>
    </xf>
    <xf numFmtId="0" fontId="8" fillId="0" borderId="0" xfId="0" applyFont="1" applyFill="1" applyAlignment="1">
      <alignment vertical="center" wrapText="1" shrinkToFit="1"/>
    </xf>
    <xf numFmtId="0" fontId="36" fillId="0" borderId="4" xfId="0" applyFont="1" applyFill="1" applyBorder="1" applyAlignment="1">
      <alignment horizontal="left" vertical="center" wrapText="1"/>
    </xf>
    <xf numFmtId="0" fontId="17" fillId="0" borderId="4" xfId="0" applyFont="1" applyFill="1" applyBorder="1" applyAlignment="1">
      <alignment horizontal="left" vertical="center" wrapText="1"/>
    </xf>
    <xf numFmtId="0" fontId="9" fillId="6" borderId="27" xfId="0" applyFont="1" applyFill="1" applyBorder="1" applyAlignment="1">
      <alignment horizontal="left" vertical="center" wrapText="1"/>
    </xf>
    <xf numFmtId="0" fontId="8" fillId="0" borderId="17" xfId="0" applyFont="1" applyFill="1" applyBorder="1" applyAlignment="1">
      <alignment horizontal="center" vertical="center" shrinkToFit="1"/>
    </xf>
    <xf numFmtId="0" fontId="8" fillId="0" borderId="14" xfId="0" applyFont="1" applyFill="1" applyBorder="1" applyAlignment="1">
      <alignment horizontal="center" vertical="center" shrinkToFit="1"/>
    </xf>
    <xf numFmtId="0" fontId="8" fillId="0" borderId="15" xfId="0" applyFont="1" applyFill="1" applyBorder="1" applyAlignment="1">
      <alignment horizontal="center" vertical="center" shrinkToFit="1"/>
    </xf>
    <xf numFmtId="0" fontId="8" fillId="0" borderId="16" xfId="0" applyFont="1" applyFill="1" applyBorder="1" applyAlignment="1">
      <alignment horizontal="center" vertical="center" shrinkToFit="1"/>
    </xf>
    <xf numFmtId="0" fontId="8" fillId="0" borderId="21" xfId="0" applyFont="1" applyFill="1" applyBorder="1" applyAlignment="1">
      <alignment horizontal="center" vertical="center" shrinkToFit="1"/>
    </xf>
    <xf numFmtId="0" fontId="8" fillId="0" borderId="19" xfId="0" applyFont="1" applyFill="1" applyBorder="1" applyAlignment="1">
      <alignment horizontal="center" vertical="center" shrinkToFit="1"/>
    </xf>
    <xf numFmtId="0" fontId="8" fillId="0" borderId="3" xfId="0" applyFont="1" applyFill="1" applyBorder="1" applyAlignment="1">
      <alignment horizontal="center" vertical="center" shrinkToFit="1"/>
    </xf>
    <xf numFmtId="0" fontId="8" fillId="0" borderId="1" xfId="0" applyFont="1" applyFill="1" applyBorder="1" applyAlignment="1">
      <alignment horizontal="center" vertical="center" shrinkToFit="1"/>
    </xf>
    <xf numFmtId="0" fontId="8" fillId="0" borderId="8" xfId="0" applyFont="1" applyFill="1" applyBorder="1" applyAlignment="1">
      <alignment horizontal="center" vertical="center" shrinkToFit="1"/>
    </xf>
    <xf numFmtId="0" fontId="8" fillId="0" borderId="10" xfId="0" applyFont="1" applyFill="1" applyBorder="1" applyAlignment="1">
      <alignment horizontal="center" vertical="center" shrinkToFit="1"/>
    </xf>
    <xf numFmtId="0" fontId="8" fillId="0" borderId="4" xfId="0" applyFont="1" applyFill="1" applyBorder="1" applyAlignment="1">
      <alignment horizontal="center" vertical="center" shrinkToFit="1"/>
    </xf>
    <xf numFmtId="0" fontId="8" fillId="0" borderId="13" xfId="0" applyFont="1" applyFill="1" applyBorder="1" applyAlignment="1">
      <alignment horizontal="center" vertical="center" shrinkToFit="1"/>
    </xf>
    <xf numFmtId="0" fontId="8" fillId="0" borderId="0" xfId="0" applyFont="1" applyFill="1" applyAlignment="1">
      <alignment horizontal="center" shrinkToFit="1"/>
    </xf>
    <xf numFmtId="0" fontId="8" fillId="0" borderId="0" xfId="0" applyFont="1" applyFill="1" applyBorder="1" applyAlignment="1">
      <alignment horizontal="center" vertical="center" shrinkToFit="1"/>
    </xf>
    <xf numFmtId="0" fontId="8" fillId="0" borderId="18" xfId="0" applyFont="1" applyFill="1" applyBorder="1" applyAlignment="1">
      <alignment horizontal="center" vertical="center" shrinkToFit="1"/>
    </xf>
    <xf numFmtId="0" fontId="8" fillId="0" borderId="20" xfId="0" applyFont="1" applyFill="1" applyBorder="1" applyAlignment="1">
      <alignment horizontal="center" vertical="center" shrinkToFit="1"/>
    </xf>
    <xf numFmtId="0" fontId="8" fillId="0" borderId="26" xfId="0" applyFont="1" applyFill="1" applyBorder="1" applyAlignment="1">
      <alignment vertical="top" wrapText="1"/>
    </xf>
    <xf numFmtId="0" fontId="8" fillId="0" borderId="5" xfId="0" applyFont="1" applyFill="1" applyBorder="1" applyAlignment="1">
      <alignment vertical="top" wrapText="1"/>
    </xf>
    <xf numFmtId="0" fontId="8" fillId="0" borderId="6" xfId="0" applyFont="1" applyFill="1" applyBorder="1" applyAlignment="1">
      <alignment vertical="top" wrapText="1"/>
    </xf>
    <xf numFmtId="0" fontId="14" fillId="0" borderId="3" xfId="0" applyFont="1" applyFill="1" applyBorder="1" applyAlignment="1">
      <alignment horizontal="center" vertical="center" shrinkToFit="1"/>
    </xf>
    <xf numFmtId="0" fontId="14" fillId="0" borderId="1" xfId="0" applyFont="1" applyFill="1" applyBorder="1" applyAlignment="1">
      <alignment horizontal="center" vertical="center" shrinkToFit="1"/>
    </xf>
    <xf numFmtId="0" fontId="8" fillId="0" borderId="2" xfId="0" applyFont="1" applyFill="1" applyBorder="1" applyAlignment="1">
      <alignment horizontal="center" vertical="center" shrinkToFit="1"/>
    </xf>
    <xf numFmtId="0" fontId="42" fillId="0" borderId="4" xfId="0" applyFont="1" applyFill="1" applyBorder="1" applyAlignment="1">
      <alignment horizontal="left" vertical="center" wrapText="1"/>
    </xf>
    <xf numFmtId="0" fontId="11" fillId="0" borderId="0" xfId="0" applyFont="1" applyFill="1" applyAlignment="1">
      <alignment vertical="top" wrapText="1" shrinkToFit="1"/>
    </xf>
    <xf numFmtId="0" fontId="39" fillId="0" borderId="4" xfId="0" applyFont="1" applyFill="1" applyBorder="1" applyAlignment="1">
      <alignment horizontal="left" vertical="center" wrapText="1"/>
    </xf>
    <xf numFmtId="0" fontId="10" fillId="0" borderId="4" xfId="0" applyFont="1" applyFill="1" applyBorder="1" applyAlignment="1">
      <alignment horizontal="left" vertical="top" wrapText="1"/>
    </xf>
    <xf numFmtId="0" fontId="53" fillId="0" borderId="18" xfId="0" applyFont="1" applyFill="1" applyBorder="1" applyAlignment="1">
      <alignment vertical="center" wrapText="1"/>
    </xf>
    <xf numFmtId="0" fontId="9" fillId="0" borderId="0" xfId="0" applyFont="1" applyFill="1" applyAlignment="1">
      <alignment horizontal="left" vertical="center" wrapText="1" shrinkToFit="1"/>
    </xf>
    <xf numFmtId="0" fontId="2" fillId="0" borderId="4" xfId="0" applyFont="1" applyFill="1" applyBorder="1" applyAlignment="1">
      <alignment vertical="top" wrapText="1"/>
    </xf>
    <xf numFmtId="0" fontId="57" fillId="0" borderId="4" xfId="0" applyFont="1" applyFill="1" applyBorder="1" applyAlignment="1">
      <alignment vertical="center" wrapText="1"/>
    </xf>
    <xf numFmtId="0" fontId="11" fillId="0" borderId="18" xfId="0" applyFont="1" applyFill="1" applyBorder="1" applyAlignment="1">
      <alignment horizontal="left" vertical="top" wrapText="1"/>
    </xf>
    <xf numFmtId="0" fontId="39" fillId="0" borderId="4" xfId="0" applyFont="1" applyFill="1" applyBorder="1" applyAlignment="1">
      <alignment vertical="top" wrapText="1"/>
    </xf>
    <xf numFmtId="0" fontId="43" fillId="0" borderId="0" xfId="0" applyFont="1" applyFill="1" applyAlignment="1">
      <alignment wrapText="1" shrinkToFit="1"/>
    </xf>
    <xf numFmtId="0" fontId="40" fillId="0" borderId="4" xfId="0" applyFont="1" applyFill="1" applyBorder="1" applyAlignment="1">
      <alignment vertical="center" wrapText="1"/>
    </xf>
    <xf numFmtId="0" fontId="37" fillId="0" borderId="18" xfId="0" applyFont="1" applyFill="1" applyBorder="1" applyAlignment="1">
      <alignment vertical="top" wrapText="1"/>
    </xf>
    <xf numFmtId="0" fontId="8" fillId="0" borderId="1" xfId="0" applyFont="1" applyFill="1" applyBorder="1" applyAlignment="1">
      <alignment horizontal="center" vertical="center" shrinkToFit="1"/>
    </xf>
    <xf numFmtId="0" fontId="42" fillId="0" borderId="1" xfId="0" applyFont="1" applyFill="1" applyBorder="1" applyAlignment="1">
      <alignment horizontal="center" vertical="center" shrinkToFit="1"/>
    </xf>
    <xf numFmtId="0" fontId="58" fillId="0" borderId="1" xfId="0" applyFont="1" applyFill="1" applyBorder="1" applyAlignment="1">
      <alignment horizontal="center" vertical="center" shrinkToFit="1"/>
    </xf>
    <xf numFmtId="0" fontId="8" fillId="0" borderId="1" xfId="0" applyFont="1" applyFill="1" applyBorder="1" applyAlignment="1">
      <alignment horizontal="center" vertical="center" shrinkToFit="1"/>
    </xf>
    <xf numFmtId="0" fontId="60" fillId="0" borderId="0" xfId="0" applyFont="1" applyFill="1" applyAlignment="1">
      <alignment shrinkToFit="1"/>
    </xf>
    <xf numFmtId="0" fontId="60" fillId="0" borderId="2" xfId="0" applyFont="1" applyFill="1" applyBorder="1" applyAlignment="1">
      <alignment horizontal="center" vertical="center" shrinkToFit="1"/>
    </xf>
    <xf numFmtId="0" fontId="60" fillId="0" borderId="4" xfId="0" applyFont="1" applyFill="1" applyBorder="1" applyAlignment="1">
      <alignment horizontal="center" vertical="center" shrinkToFit="1"/>
    </xf>
    <xf numFmtId="0" fontId="60" fillId="0" borderId="3" xfId="0" applyFont="1" applyFill="1" applyBorder="1" applyAlignment="1">
      <alignment horizontal="center" vertical="center" wrapText="1"/>
    </xf>
    <xf numFmtId="0" fontId="62" fillId="0" borderId="4" xfId="0" applyFont="1" applyFill="1" applyBorder="1" applyAlignment="1">
      <alignment horizontal="left" vertical="center" wrapText="1"/>
    </xf>
    <xf numFmtId="0" fontId="60" fillId="0" borderId="1" xfId="0" applyFont="1" applyFill="1" applyBorder="1" applyAlignment="1">
      <alignment horizontal="center" vertical="center" wrapText="1"/>
    </xf>
    <xf numFmtId="0" fontId="60" fillId="0" borderId="1" xfId="0" applyFont="1" applyFill="1" applyBorder="1" applyAlignment="1">
      <alignment horizontal="center" vertical="center" shrinkToFit="1"/>
    </xf>
    <xf numFmtId="0" fontId="61" fillId="0" borderId="2" xfId="0" applyFont="1" applyFill="1" applyBorder="1" applyAlignment="1">
      <alignment horizontal="center" vertical="center" shrinkToFit="1"/>
    </xf>
    <xf numFmtId="0" fontId="63" fillId="0" borderId="4" xfId="0" applyFont="1" applyFill="1" applyBorder="1" applyAlignment="1">
      <alignment horizontal="left" vertical="center" wrapText="1"/>
    </xf>
    <xf numFmtId="0" fontId="64" fillId="0" borderId="4" xfId="0" applyFont="1" applyFill="1" applyBorder="1" applyAlignment="1">
      <alignment vertical="center" wrapText="1"/>
    </xf>
    <xf numFmtId="0" fontId="62" fillId="0" borderId="4" xfId="0" applyFont="1" applyFill="1" applyBorder="1" applyAlignment="1">
      <alignment vertical="center" wrapText="1"/>
    </xf>
    <xf numFmtId="0" fontId="62" fillId="0" borderId="0" xfId="0" applyFont="1" applyFill="1" applyAlignment="1">
      <alignment vertical="center" wrapText="1" shrinkToFit="1"/>
    </xf>
    <xf numFmtId="0" fontId="60" fillId="0" borderId="22" xfId="0" applyFont="1" applyFill="1" applyBorder="1" applyAlignment="1">
      <alignment horizontal="center" vertical="center" wrapText="1"/>
    </xf>
    <xf numFmtId="0" fontId="60" fillId="0" borderId="21" xfId="0" applyFont="1" applyFill="1" applyBorder="1" applyAlignment="1">
      <alignment horizontal="center" vertical="center" wrapText="1"/>
    </xf>
    <xf numFmtId="0" fontId="60" fillId="0" borderId="1" xfId="0" applyFont="1" applyFill="1" applyBorder="1" applyAlignment="1">
      <alignment horizontal="center" wrapText="1"/>
    </xf>
    <xf numFmtId="0" fontId="64" fillId="0" borderId="4" xfId="0" applyFont="1" applyFill="1" applyBorder="1" applyAlignment="1">
      <alignment horizontal="left" vertical="center" wrapText="1"/>
    </xf>
    <xf numFmtId="0" fontId="60" fillId="0" borderId="4" xfId="0" applyFont="1" applyFill="1" applyBorder="1" applyAlignment="1">
      <alignment horizontal="center" vertical="center" wrapText="1"/>
    </xf>
    <xf numFmtId="0" fontId="66" fillId="0" borderId="4" xfId="0" applyFont="1" applyFill="1" applyBorder="1" applyAlignment="1">
      <alignment vertical="center" wrapText="1"/>
    </xf>
    <xf numFmtId="0" fontId="60" fillId="0" borderId="4" xfId="0" applyFont="1" applyFill="1" applyBorder="1" applyAlignment="1">
      <alignment vertical="center" wrapText="1"/>
    </xf>
    <xf numFmtId="0" fontId="64" fillId="0" borderId="4" xfId="0" applyFont="1" applyFill="1" applyBorder="1" applyAlignment="1">
      <alignment horizontal="left" vertical="center" wrapText="1" shrinkToFit="1"/>
    </xf>
    <xf numFmtId="0" fontId="69" fillId="0" borderId="4" xfId="0" applyFont="1" applyFill="1" applyBorder="1" applyAlignment="1">
      <alignment vertical="center" wrapText="1"/>
    </xf>
    <xf numFmtId="0" fontId="60" fillId="0" borderId="21" xfId="0" applyFont="1" applyFill="1" applyBorder="1" applyAlignment="1">
      <alignment horizontal="center" vertical="center" shrinkToFit="1"/>
    </xf>
    <xf numFmtId="0" fontId="70" fillId="0" borderId="4" xfId="0" applyFont="1" applyFill="1" applyBorder="1" applyAlignment="1">
      <alignment vertical="center" wrapText="1"/>
    </xf>
    <xf numFmtId="0" fontId="70" fillId="0" borderId="18" xfId="0" applyFont="1" applyFill="1" applyBorder="1" applyAlignment="1">
      <alignment vertical="center" wrapText="1"/>
    </xf>
    <xf numFmtId="0" fontId="65" fillId="0" borderId="4" xfId="0" applyFont="1" applyFill="1" applyBorder="1" applyAlignment="1">
      <alignment horizontal="left" vertical="center" wrapText="1"/>
    </xf>
    <xf numFmtId="0" fontId="61" fillId="0" borderId="25" xfId="0" applyFont="1" applyFill="1" applyBorder="1" applyAlignment="1">
      <alignment horizontal="center" vertical="center" shrinkToFit="1"/>
    </xf>
    <xf numFmtId="0" fontId="60" fillId="0" borderId="25" xfId="0" applyFont="1" applyFill="1" applyBorder="1" applyAlignment="1">
      <alignment horizontal="center" vertical="center" wrapText="1"/>
    </xf>
    <xf numFmtId="0" fontId="65" fillId="0" borderId="4" xfId="0" applyFont="1" applyFill="1" applyBorder="1" applyAlignment="1">
      <alignment vertical="center" wrapText="1"/>
    </xf>
    <xf numFmtId="0" fontId="60" fillId="0" borderId="24" xfId="0" applyFont="1" applyFill="1" applyBorder="1" applyAlignment="1">
      <alignment horizontal="center" vertical="center" wrapText="1"/>
    </xf>
    <xf numFmtId="0" fontId="64" fillId="0" borderId="18" xfId="0" applyFont="1" applyFill="1" applyBorder="1" applyAlignment="1">
      <alignment vertical="center" wrapText="1"/>
    </xf>
    <xf numFmtId="0" fontId="72" fillId="0" borderId="4" xfId="0" applyFont="1" applyFill="1" applyBorder="1" applyAlignment="1">
      <alignment horizontal="center" vertical="center" wrapText="1"/>
    </xf>
    <xf numFmtId="0" fontId="60" fillId="0" borderId="29" xfId="0" applyFont="1" applyFill="1" applyBorder="1" applyAlignment="1">
      <alignment horizontal="center" vertical="center" shrinkToFit="1"/>
    </xf>
    <xf numFmtId="0" fontId="70" fillId="0" borderId="4" xfId="0" applyFont="1" applyFill="1" applyBorder="1" applyAlignment="1">
      <alignment horizontal="left" vertical="center" wrapText="1"/>
    </xf>
    <xf numFmtId="0" fontId="64" fillId="0" borderId="4" xfId="0" applyFont="1" applyFill="1" applyBorder="1" applyAlignment="1">
      <alignment horizontal="left" vertical="top" wrapText="1"/>
    </xf>
    <xf numFmtId="0" fontId="63" fillId="0" borderId="4" xfId="0" applyFont="1" applyFill="1" applyBorder="1" applyAlignment="1">
      <alignment vertical="center" wrapText="1"/>
    </xf>
    <xf numFmtId="0" fontId="64" fillId="0" borderId="27" xfId="0" applyFont="1" applyFill="1" applyBorder="1" applyAlignment="1">
      <alignment horizontal="left" vertical="center" wrapText="1"/>
    </xf>
    <xf numFmtId="0" fontId="65" fillId="0" borderId="1" xfId="0" applyFont="1" applyFill="1" applyBorder="1" applyAlignment="1">
      <alignment horizontal="center" vertical="center" wrapText="1"/>
    </xf>
    <xf numFmtId="0" fontId="64" fillId="0" borderId="0" xfId="0" applyFont="1" applyFill="1" applyAlignment="1">
      <alignment vertical="center" wrapText="1" shrinkToFit="1"/>
    </xf>
    <xf numFmtId="0" fontId="63" fillId="0" borderId="4" xfId="0" applyFont="1" applyFill="1" applyBorder="1" applyAlignment="1">
      <alignment vertical="top" wrapText="1"/>
    </xf>
    <xf numFmtId="0" fontId="63" fillId="0" borderId="0" xfId="0" applyFont="1" applyFill="1" applyBorder="1" applyAlignment="1">
      <alignment horizontal="left" vertical="center" wrapText="1"/>
    </xf>
    <xf numFmtId="0" fontId="62" fillId="0" borderId="18" xfId="0" applyFont="1" applyFill="1" applyBorder="1" applyAlignment="1">
      <alignment vertical="center" wrapText="1"/>
    </xf>
    <xf numFmtId="0" fontId="63" fillId="0" borderId="0" xfId="0" applyFont="1" applyFill="1" applyAlignment="1">
      <alignment horizontal="left" vertical="center" wrapText="1" shrinkToFit="1"/>
    </xf>
    <xf numFmtId="0" fontId="63" fillId="0" borderId="1" xfId="0" applyFont="1" applyFill="1" applyBorder="1" applyAlignment="1">
      <alignment horizontal="center" vertical="center" wrapText="1"/>
    </xf>
    <xf numFmtId="0" fontId="75" fillId="0" borderId="4" xfId="0" applyFont="1" applyFill="1" applyBorder="1" applyAlignment="1">
      <alignment vertical="center" wrapText="1"/>
    </xf>
    <xf numFmtId="0" fontId="60" fillId="0" borderId="38" xfId="0" applyFont="1" applyFill="1" applyBorder="1" applyAlignment="1">
      <alignment vertical="center" shrinkToFit="1"/>
    </xf>
    <xf numFmtId="0" fontId="60" fillId="0" borderId="0" xfId="0" applyFont="1" applyFill="1" applyBorder="1" applyAlignment="1">
      <alignment vertical="center" shrinkToFit="1"/>
    </xf>
    <xf numFmtId="0" fontId="60" fillId="0" borderId="37" xfId="0" applyFont="1" applyFill="1" applyBorder="1" applyAlignment="1">
      <alignment vertical="center" shrinkToFit="1"/>
    </xf>
    <xf numFmtId="0" fontId="60" fillId="0" borderId="22" xfId="0" applyFont="1" applyFill="1" applyBorder="1" applyAlignment="1">
      <alignment vertical="center" shrinkToFit="1"/>
    </xf>
    <xf numFmtId="0" fontId="60" fillId="0" borderId="18" xfId="0" applyFont="1" applyFill="1" applyBorder="1" applyAlignment="1">
      <alignment vertical="center" shrinkToFit="1"/>
    </xf>
    <xf numFmtId="0" fontId="60" fillId="0" borderId="21" xfId="0" applyFont="1" applyFill="1" applyBorder="1" applyAlignment="1">
      <alignment vertical="center" shrinkToFit="1"/>
    </xf>
    <xf numFmtId="0" fontId="60" fillId="0" borderId="5" xfId="0" applyFont="1" applyFill="1" applyBorder="1" applyAlignment="1">
      <alignment vertical="top" shrinkToFit="1"/>
    </xf>
    <xf numFmtId="0" fontId="60" fillId="0" borderId="6" xfId="0" applyFont="1" applyFill="1" applyBorder="1" applyAlignment="1">
      <alignment horizontal="center" vertical="center" shrinkToFit="1"/>
    </xf>
    <xf numFmtId="0" fontId="60" fillId="0" borderId="7" xfId="0" applyFont="1" applyFill="1" applyBorder="1" applyAlignment="1">
      <alignment horizontal="center" vertical="center" shrinkToFit="1"/>
    </xf>
    <xf numFmtId="0" fontId="60" fillId="0" borderId="17" xfId="0" applyFont="1" applyFill="1" applyBorder="1" applyAlignment="1">
      <alignment horizontal="center" vertical="center" shrinkToFit="1"/>
    </xf>
    <xf numFmtId="0" fontId="60" fillId="0" borderId="8" xfId="0" applyFont="1" applyFill="1" applyBorder="1" applyAlignment="1">
      <alignment horizontal="center" vertical="center" shrinkToFit="1"/>
    </xf>
    <xf numFmtId="0" fontId="60" fillId="0" borderId="17" xfId="0" applyFont="1" applyFill="1" applyBorder="1" applyAlignment="1">
      <alignment vertical="center" shrinkToFit="1"/>
    </xf>
    <xf numFmtId="0" fontId="60" fillId="0" borderId="8" xfId="0" applyFont="1" applyFill="1" applyBorder="1" applyAlignment="1">
      <alignment vertical="center" shrinkToFit="1"/>
    </xf>
    <xf numFmtId="0" fontId="60" fillId="0" borderId="17" xfId="0" applyFont="1" applyFill="1" applyBorder="1" applyAlignment="1">
      <alignment horizontal="center" shrinkToFit="1"/>
    </xf>
    <xf numFmtId="0" fontId="60" fillId="0" borderId="39" xfId="0" applyFont="1" applyFill="1" applyBorder="1" applyAlignment="1">
      <alignment horizontal="center" vertical="center" shrinkToFit="1"/>
    </xf>
    <xf numFmtId="0" fontId="60" fillId="0" borderId="8" xfId="0" applyFont="1" applyFill="1" applyBorder="1" applyAlignment="1">
      <alignment shrinkToFit="1"/>
    </xf>
    <xf numFmtId="0" fontId="60" fillId="0" borderId="17" xfId="0" applyFont="1" applyFill="1" applyBorder="1" applyAlignment="1">
      <alignment shrinkToFit="1"/>
    </xf>
    <xf numFmtId="0" fontId="60" fillId="0" borderId="9" xfId="0" applyFont="1" applyFill="1" applyBorder="1" applyAlignment="1">
      <alignment horizontal="center" vertical="center" shrinkToFit="1"/>
    </xf>
    <xf numFmtId="0" fontId="60" fillId="0" borderId="14" xfId="0" applyFont="1" applyFill="1" applyBorder="1" applyAlignment="1">
      <alignment horizontal="center" vertical="center" shrinkToFit="1"/>
    </xf>
    <xf numFmtId="0" fontId="60" fillId="0" borderId="20" xfId="0" applyFont="1" applyFill="1" applyBorder="1" applyAlignment="1">
      <alignment horizontal="center" vertical="center" shrinkToFit="1"/>
    </xf>
    <xf numFmtId="0" fontId="60" fillId="0" borderId="15" xfId="0" applyFont="1" applyFill="1" applyBorder="1" applyAlignment="1">
      <alignment vertical="center" shrinkToFit="1"/>
    </xf>
    <xf numFmtId="0" fontId="60" fillId="0" borderId="10" xfId="0" applyFont="1" applyFill="1" applyBorder="1" applyAlignment="1">
      <alignment vertical="center" shrinkToFit="1"/>
    </xf>
    <xf numFmtId="0" fontId="60" fillId="0" borderId="15" xfId="0" applyFont="1" applyFill="1" applyBorder="1" applyAlignment="1">
      <alignment horizontal="center" shrinkToFit="1"/>
    </xf>
    <xf numFmtId="0" fontId="60" fillId="0" borderId="10" xfId="0" applyFont="1" applyFill="1" applyBorder="1" applyAlignment="1">
      <alignment horizontal="center" vertical="center" shrinkToFit="1"/>
    </xf>
    <xf numFmtId="0" fontId="60" fillId="0" borderId="10" xfId="0" applyFont="1" applyFill="1" applyBorder="1" applyAlignment="1">
      <alignment shrinkToFit="1"/>
    </xf>
    <xf numFmtId="0" fontId="60" fillId="0" borderId="15" xfId="0" applyFont="1" applyFill="1" applyBorder="1" applyAlignment="1">
      <alignment shrinkToFit="1"/>
    </xf>
    <xf numFmtId="0" fontId="60" fillId="0" borderId="11" xfId="0" applyFont="1" applyFill="1" applyBorder="1" applyAlignment="1">
      <alignment horizontal="center" vertical="center" shrinkToFit="1"/>
    </xf>
    <xf numFmtId="0" fontId="60" fillId="0" borderId="15" xfId="0" applyFont="1" applyFill="1" applyBorder="1" applyAlignment="1">
      <alignment horizontal="center" vertical="center" shrinkToFit="1"/>
    </xf>
    <xf numFmtId="0" fontId="60" fillId="0" borderId="40" xfId="0" applyFont="1" applyFill="1" applyBorder="1" applyAlignment="1">
      <alignment horizontal="center" vertical="center" shrinkToFit="1"/>
    </xf>
    <xf numFmtId="0" fontId="60" fillId="0" borderId="12" xfId="0" applyFont="1" applyFill="1" applyBorder="1" applyAlignment="1">
      <alignment horizontal="center" vertical="center" shrinkToFit="1"/>
    </xf>
    <xf numFmtId="0" fontId="60" fillId="0" borderId="16" xfId="0" applyFont="1" applyFill="1" applyBorder="1" applyAlignment="1">
      <alignment horizontal="center" vertical="center" shrinkToFit="1"/>
    </xf>
    <xf numFmtId="0" fontId="60" fillId="0" borderId="13" xfId="0" applyFont="1" applyFill="1" applyBorder="1" applyAlignment="1">
      <alignment horizontal="center" vertical="center" shrinkToFit="1"/>
    </xf>
    <xf numFmtId="0" fontId="60" fillId="0" borderId="16" xfId="0" applyFont="1" applyFill="1" applyBorder="1" applyAlignment="1">
      <alignment vertical="center" shrinkToFit="1"/>
    </xf>
    <xf numFmtId="0" fontId="60" fillId="0" borderId="13" xfId="0" applyFont="1" applyFill="1" applyBorder="1" applyAlignment="1">
      <alignment vertical="center" shrinkToFit="1"/>
    </xf>
    <xf numFmtId="0" fontId="60" fillId="0" borderId="16" xfId="0" applyFont="1" applyFill="1" applyBorder="1" applyAlignment="1">
      <alignment horizontal="center" shrinkToFit="1"/>
    </xf>
    <xf numFmtId="0" fontId="60" fillId="0" borderId="18" xfId="0" applyFont="1" applyFill="1" applyBorder="1" applyAlignment="1">
      <alignment horizontal="center" vertical="center" shrinkToFit="1"/>
    </xf>
    <xf numFmtId="0" fontId="60" fillId="0" borderId="13" xfId="0" applyFont="1" applyFill="1" applyBorder="1" applyAlignment="1">
      <alignment shrinkToFit="1"/>
    </xf>
    <xf numFmtId="0" fontId="60" fillId="0" borderId="16" xfId="0" applyFont="1" applyFill="1" applyBorder="1" applyAlignment="1">
      <alignment shrinkToFit="1"/>
    </xf>
    <xf numFmtId="0" fontId="60" fillId="0" borderId="19" xfId="0" applyFont="1" applyFill="1" applyBorder="1" applyAlignment="1">
      <alignment horizontal="center" vertical="center" shrinkToFit="1"/>
    </xf>
    <xf numFmtId="0" fontId="60" fillId="0" borderId="27" xfId="0" applyFont="1" applyFill="1" applyBorder="1" applyAlignment="1">
      <alignment vertical="center" shrinkToFit="1"/>
    </xf>
    <xf numFmtId="0" fontId="60" fillId="0" borderId="24" xfId="0" applyFont="1" applyFill="1" applyBorder="1" applyAlignment="1">
      <alignment vertical="center" shrinkToFit="1"/>
    </xf>
    <xf numFmtId="0" fontId="60" fillId="0" borderId="27" xfId="0" applyFont="1" applyFill="1" applyBorder="1" applyAlignment="1">
      <alignment shrinkToFit="1"/>
    </xf>
    <xf numFmtId="0" fontId="60" fillId="0" borderId="37" xfId="0" applyFont="1" applyFill="1" applyBorder="1" applyAlignment="1">
      <alignment horizontal="center" vertical="center" shrinkToFit="1"/>
    </xf>
    <xf numFmtId="0" fontId="60" fillId="0" borderId="3" xfId="0" applyFont="1" applyFill="1" applyBorder="1" applyAlignment="1">
      <alignment horizontal="center" vertical="center" shrinkToFit="1"/>
    </xf>
    <xf numFmtId="0" fontId="60" fillId="0" borderId="24" xfId="0" applyFont="1" applyFill="1" applyBorder="1" applyAlignment="1">
      <alignment shrinkToFit="1"/>
    </xf>
    <xf numFmtId="0" fontId="60" fillId="0" borderId="1" xfId="0" applyFont="1" applyFill="1" applyBorder="1" applyAlignment="1">
      <alignment shrinkToFit="1"/>
    </xf>
    <xf numFmtId="0" fontId="60" fillId="0" borderId="4" xfId="0" applyFont="1" applyFill="1" applyBorder="1" applyAlignment="1">
      <alignment vertical="center" shrinkToFit="1"/>
    </xf>
    <xf numFmtId="0" fontId="60" fillId="0" borderId="1" xfId="0" applyFont="1" applyFill="1" applyBorder="1" applyAlignment="1">
      <alignment vertical="center" shrinkToFit="1"/>
    </xf>
    <xf numFmtId="0" fontId="60" fillId="0" borderId="4" xfId="0" applyFont="1" applyFill="1" applyBorder="1" applyAlignment="1">
      <alignment shrinkToFit="1"/>
    </xf>
    <xf numFmtId="0" fontId="60" fillId="0" borderId="3" xfId="0" applyFont="1" applyFill="1" applyBorder="1" applyAlignment="1">
      <alignment vertical="center" shrinkToFit="1"/>
    </xf>
    <xf numFmtId="0" fontId="60" fillId="0" borderId="0" xfId="0" applyFont="1" applyFill="1" applyAlignment="1">
      <alignment horizontal="center" vertical="center" shrinkToFit="1"/>
    </xf>
    <xf numFmtId="0" fontId="65" fillId="0" borderId="0" xfId="0" applyFont="1" applyFill="1" applyAlignment="1">
      <alignment shrinkToFit="1"/>
    </xf>
    <xf numFmtId="0" fontId="60" fillId="0" borderId="0" xfId="0" applyFont="1" applyFill="1" applyAlignment="1">
      <alignment horizontal="center" shrinkToFit="1"/>
    </xf>
    <xf numFmtId="0" fontId="60" fillId="0" borderId="0" xfId="0" applyFont="1" applyFill="1" applyBorder="1" applyAlignment="1">
      <alignment shrinkToFit="1"/>
    </xf>
    <xf numFmtId="0" fontId="60" fillId="0" borderId="0" xfId="0" applyFont="1" applyFill="1" applyBorder="1" applyAlignment="1">
      <alignment horizontal="center" vertical="center" shrinkToFit="1"/>
    </xf>
    <xf numFmtId="0" fontId="60" fillId="0" borderId="0" xfId="0" applyFont="1" applyFill="1" applyBorder="1" applyAlignment="1">
      <alignment horizontal="center" shrinkToFit="1"/>
    </xf>
    <xf numFmtId="0" fontId="60" fillId="0" borderId="0" xfId="0" applyFont="1" applyFill="1" applyAlignment="1">
      <alignment vertical="center" shrinkToFit="1"/>
    </xf>
    <xf numFmtId="0" fontId="60" fillId="0" borderId="0" xfId="0" applyFont="1" applyFill="1" applyBorder="1" applyAlignment="1">
      <alignment vertical="top" shrinkToFit="1"/>
    </xf>
    <xf numFmtId="0" fontId="60" fillId="0" borderId="0" xfId="0" applyFont="1" applyFill="1" applyBorder="1" applyAlignment="1">
      <alignment horizontal="center" vertical="top" shrinkToFit="1"/>
    </xf>
    <xf numFmtId="0" fontId="60" fillId="0" borderId="0" xfId="0" applyFont="1" applyFill="1" applyAlignment="1">
      <alignment horizontal="right" shrinkToFit="1"/>
    </xf>
    <xf numFmtId="0" fontId="65" fillId="0" borderId="0" xfId="0" applyFont="1" applyFill="1" applyAlignment="1">
      <alignment horizontal="right" shrinkToFit="1"/>
    </xf>
    <xf numFmtId="0" fontId="60" fillId="0" borderId="0" xfId="0" applyFont="1" applyFill="1" applyBorder="1" applyAlignment="1">
      <alignment horizontal="right" shrinkToFit="1"/>
    </xf>
    <xf numFmtId="0" fontId="65" fillId="0" borderId="0" xfId="0" applyFont="1" applyFill="1" applyAlignment="1">
      <alignment horizontal="center" shrinkToFit="1"/>
    </xf>
    <xf numFmtId="0" fontId="70" fillId="0" borderId="0" xfId="0" applyFont="1" applyFill="1" applyAlignment="1">
      <alignment vertical="center" wrapText="1" shrinkToFit="1"/>
    </xf>
    <xf numFmtId="0" fontId="70" fillId="0" borderId="4" xfId="0" applyFont="1" applyFill="1" applyBorder="1" applyAlignment="1">
      <alignment vertical="top" wrapText="1"/>
    </xf>
    <xf numFmtId="0" fontId="70" fillId="0" borderId="0" xfId="0" applyFont="1" applyFill="1" applyAlignment="1">
      <alignment horizontal="left" vertical="center" wrapText="1" shrinkToFit="1"/>
    </xf>
    <xf numFmtId="0" fontId="78" fillId="0" borderId="0" xfId="0" applyFont="1" applyFill="1" applyAlignment="1">
      <alignment vertical="top" wrapText="1" shrinkToFit="1"/>
    </xf>
    <xf numFmtId="0" fontId="71" fillId="0" borderId="1" xfId="0" applyFont="1" applyFill="1" applyBorder="1" applyAlignment="1">
      <alignment horizontal="center" vertical="center" wrapText="1"/>
    </xf>
    <xf numFmtId="0" fontId="61" fillId="0" borderId="22" xfId="0" applyFont="1" applyFill="1" applyBorder="1" applyAlignment="1">
      <alignment horizontal="center" vertical="center" shrinkToFit="1"/>
    </xf>
    <xf numFmtId="0" fontId="63" fillId="0" borderId="0" xfId="0" applyFont="1" applyFill="1" applyAlignment="1">
      <alignment vertical="top" wrapText="1" shrinkToFit="1"/>
    </xf>
    <xf numFmtId="0" fontId="71" fillId="0" borderId="21" xfId="0" applyFont="1" applyFill="1" applyBorder="1" applyAlignment="1">
      <alignment horizontal="center" vertical="center" shrinkToFit="1"/>
    </xf>
    <xf numFmtId="0" fontId="67" fillId="0" borderId="4" xfId="0" applyFont="1" applyFill="1" applyBorder="1" applyAlignment="1">
      <alignment vertical="center" wrapText="1"/>
    </xf>
    <xf numFmtId="0" fontId="66" fillId="0" borderId="4" xfId="0" applyFont="1" applyFill="1" applyBorder="1" applyAlignment="1">
      <alignment vertical="top" wrapText="1"/>
    </xf>
    <xf numFmtId="0" fontId="83" fillId="0" borderId="4" xfId="0" applyFont="1" applyFill="1" applyBorder="1" applyAlignment="1">
      <alignment vertical="center" wrapText="1"/>
    </xf>
    <xf numFmtId="0" fontId="70" fillId="0" borderId="0" xfId="0" applyFont="1" applyFill="1" applyAlignment="1">
      <alignment vertical="top" wrapText="1"/>
    </xf>
    <xf numFmtId="0" fontId="62" fillId="0" borderId="4" xfId="0" applyFont="1" applyFill="1" applyBorder="1" applyAlignment="1">
      <alignment vertical="top" wrapText="1"/>
    </xf>
    <xf numFmtId="0" fontId="63" fillId="0" borderId="0" xfId="0" applyFont="1" applyFill="1" applyAlignment="1">
      <alignment vertical="center" wrapText="1" shrinkToFit="1"/>
    </xf>
    <xf numFmtId="0" fontId="70" fillId="0" borderId="4" xfId="0" applyFont="1" applyFill="1" applyBorder="1" applyAlignment="1">
      <alignment horizontal="left" vertical="top" wrapText="1"/>
    </xf>
    <xf numFmtId="0" fontId="66" fillId="0" borderId="4" xfId="0" applyFont="1" applyFill="1" applyBorder="1" applyAlignment="1">
      <alignment vertical="top" wrapText="1" shrinkToFit="1"/>
    </xf>
    <xf numFmtId="0" fontId="66" fillId="0" borderId="4" xfId="0" applyFont="1" applyFill="1" applyBorder="1" applyAlignment="1">
      <alignment horizontal="left" vertical="center" wrapText="1"/>
    </xf>
    <xf numFmtId="0" fontId="75" fillId="0" borderId="4" xfId="0" applyFont="1" applyFill="1" applyBorder="1" applyAlignment="1">
      <alignment horizontal="left" vertical="center" wrapText="1"/>
    </xf>
    <xf numFmtId="0" fontId="69" fillId="0" borderId="4" xfId="0" applyFont="1" applyFill="1" applyBorder="1" applyAlignment="1">
      <alignment horizontal="left" vertical="center" wrapText="1"/>
    </xf>
    <xf numFmtId="0" fontId="73" fillId="0" borderId="4" xfId="0" applyFont="1" applyFill="1" applyBorder="1" applyAlignment="1">
      <alignment vertical="center" wrapText="1"/>
    </xf>
    <xf numFmtId="0" fontId="84" fillId="0" borderId="4" xfId="0" applyFont="1" applyFill="1" applyBorder="1" applyAlignment="1">
      <alignment vertical="center" wrapText="1"/>
    </xf>
    <xf numFmtId="0" fontId="73" fillId="0" borderId="4" xfId="0" applyFont="1" applyFill="1" applyBorder="1" applyAlignment="1">
      <alignment horizontal="left" vertical="center" wrapText="1"/>
    </xf>
    <xf numFmtId="0" fontId="80" fillId="0" borderId="4" xfId="0" applyFont="1" applyFill="1" applyBorder="1" applyAlignment="1">
      <alignment horizontal="left" vertical="center" wrapText="1"/>
    </xf>
    <xf numFmtId="0" fontId="60" fillId="0" borderId="4" xfId="0" applyFont="1" applyFill="1" applyBorder="1" applyAlignment="1">
      <alignment horizontal="center" vertical="center" shrinkToFit="1"/>
    </xf>
    <xf numFmtId="0" fontId="60" fillId="0" borderId="21" xfId="0" applyFont="1" applyFill="1" applyBorder="1" applyAlignment="1">
      <alignment horizontal="center" vertical="center" shrinkToFit="1"/>
    </xf>
    <xf numFmtId="0" fontId="60" fillId="0" borderId="2" xfId="0" applyFont="1" applyFill="1" applyBorder="1" applyAlignment="1">
      <alignment horizontal="center" vertical="center" shrinkToFit="1"/>
    </xf>
    <xf numFmtId="0" fontId="60" fillId="0" borderId="1" xfId="0" applyFont="1" applyFill="1" applyBorder="1" applyAlignment="1">
      <alignment horizontal="center" vertical="center" shrinkToFit="1"/>
    </xf>
    <xf numFmtId="0" fontId="60" fillId="0" borderId="18" xfId="0" applyFont="1" applyFill="1" applyBorder="1" applyAlignment="1">
      <alignment horizontal="center" vertical="center" shrinkToFit="1"/>
    </xf>
    <xf numFmtId="0" fontId="60" fillId="0" borderId="19" xfId="0" applyFont="1" applyFill="1" applyBorder="1" applyAlignment="1">
      <alignment horizontal="center" vertical="center" shrinkToFit="1"/>
    </xf>
    <xf numFmtId="0" fontId="61" fillId="0" borderId="3" xfId="0" applyFont="1" applyFill="1" applyBorder="1" applyAlignment="1">
      <alignment horizontal="center" vertical="center" shrinkToFit="1"/>
    </xf>
    <xf numFmtId="0" fontId="61" fillId="0" borderId="1" xfId="0" applyFont="1" applyFill="1" applyBorder="1" applyAlignment="1">
      <alignment horizontal="center" vertical="center" shrinkToFit="1"/>
    </xf>
    <xf numFmtId="0" fontId="0" fillId="0" borderId="0" xfId="0" applyAlignment="1">
      <alignment horizontal="center" vertical="center"/>
    </xf>
    <xf numFmtId="0" fontId="70" fillId="0" borderId="4" xfId="0" applyFont="1" applyFill="1" applyBorder="1" applyAlignment="1">
      <alignment vertical="center" wrapText="1" shrinkToFit="1"/>
    </xf>
    <xf numFmtId="0" fontId="66" fillId="0" borderId="0" xfId="0" applyFont="1" applyFill="1" applyAlignment="1">
      <alignment horizontal="left" vertical="top" wrapText="1" shrinkToFit="1"/>
    </xf>
    <xf numFmtId="0" fontId="60" fillId="0" borderId="4" xfId="0" applyFont="1" applyFill="1" applyBorder="1" applyAlignment="1">
      <alignment horizontal="left" vertical="center" wrapText="1"/>
    </xf>
    <xf numFmtId="0" fontId="65" fillId="0" borderId="18" xfId="0" applyFont="1" applyFill="1" applyBorder="1" applyAlignment="1">
      <alignment vertical="center" wrapText="1"/>
    </xf>
    <xf numFmtId="0" fontId="60" fillId="0" borderId="23" xfId="0" applyFont="1" applyFill="1" applyBorder="1" applyAlignment="1">
      <alignment horizontal="center" vertical="center" shrinkToFit="1"/>
    </xf>
    <xf numFmtId="0" fontId="59" fillId="0" borderId="3" xfId="0" applyFont="1" applyFill="1" applyBorder="1" applyAlignment="1">
      <alignment horizontal="center" vertical="center" wrapText="1"/>
    </xf>
    <xf numFmtId="0" fontId="61" fillId="0" borderId="23" xfId="0" applyFont="1" applyFill="1" applyBorder="1" applyAlignment="1">
      <alignment horizontal="center" vertical="center" shrinkToFit="1"/>
    </xf>
    <xf numFmtId="0" fontId="60" fillId="0" borderId="37" xfId="0" applyFont="1" applyFill="1" applyBorder="1" applyAlignment="1">
      <alignment horizontal="center" vertical="center" wrapText="1"/>
    </xf>
    <xf numFmtId="0" fontId="83" fillId="0" borderId="4" xfId="0" applyFont="1" applyFill="1" applyBorder="1" applyAlignment="1">
      <alignment horizontal="left" vertical="center" wrapText="1"/>
    </xf>
    <xf numFmtId="0" fontId="68" fillId="0" borderId="4" xfId="0" applyFont="1" applyFill="1" applyBorder="1" applyAlignment="1">
      <alignment vertical="center" wrapText="1"/>
    </xf>
    <xf numFmtId="0" fontId="81" fillId="0" borderId="4" xfId="0" applyFont="1" applyFill="1" applyBorder="1" applyAlignment="1">
      <alignment vertical="center" wrapText="1"/>
    </xf>
    <xf numFmtId="0" fontId="60" fillId="0" borderId="18" xfId="0" applyFont="1" applyFill="1" applyBorder="1" applyAlignment="1">
      <alignment vertical="center" wrapText="1"/>
    </xf>
    <xf numFmtId="0" fontId="85" fillId="0" borderId="4" xfId="0" applyFont="1" applyFill="1" applyBorder="1" applyAlignment="1">
      <alignment horizontal="left" vertical="center" wrapText="1"/>
    </xf>
    <xf numFmtId="0" fontId="86" fillId="0" borderId="4" xfId="0" applyFont="1" applyFill="1" applyBorder="1" applyAlignment="1">
      <alignment horizontal="left" vertical="center" wrapText="1"/>
    </xf>
    <xf numFmtId="0" fontId="79" fillId="0" borderId="1" xfId="0" applyFont="1" applyFill="1" applyBorder="1" applyAlignment="1">
      <alignment horizontal="center" vertical="center" shrinkToFit="1"/>
    </xf>
    <xf numFmtId="0" fontId="65" fillId="0" borderId="27" xfId="0" applyFont="1" applyFill="1" applyBorder="1" applyAlignment="1">
      <alignment horizontal="left" vertical="center" wrapText="1"/>
    </xf>
    <xf numFmtId="0" fontId="70" fillId="0" borderId="0" xfId="0" applyFont="1" applyFill="1" applyAlignment="1">
      <alignment horizontal="left" vertical="top" wrapText="1" shrinkToFit="1"/>
    </xf>
    <xf numFmtId="0" fontId="71" fillId="0" borderId="4" xfId="0" applyFont="1" applyFill="1" applyBorder="1" applyAlignment="1">
      <alignment vertical="center" wrapText="1"/>
    </xf>
    <xf numFmtId="0" fontId="65" fillId="0" borderId="21" xfId="0" applyFont="1" applyFill="1" applyBorder="1" applyAlignment="1">
      <alignment horizontal="center" vertical="center" wrapText="1"/>
    </xf>
    <xf numFmtId="0" fontId="74" fillId="0" borderId="2" xfId="0" applyFont="1" applyFill="1" applyBorder="1" applyAlignment="1">
      <alignment horizontal="center" vertical="center" shrinkToFit="1"/>
    </xf>
    <xf numFmtId="0" fontId="65" fillId="0" borderId="3" xfId="0" applyFont="1" applyFill="1" applyBorder="1" applyAlignment="1">
      <alignment horizontal="center" vertical="center" wrapText="1"/>
    </xf>
    <xf numFmtId="0" fontId="62" fillId="0" borderId="27" xfId="0" applyFont="1" applyFill="1" applyBorder="1" applyAlignment="1">
      <alignment vertical="center" wrapText="1"/>
    </xf>
    <xf numFmtId="0" fontId="70" fillId="0" borderId="27" xfId="0" applyFont="1" applyFill="1" applyBorder="1" applyAlignment="1">
      <alignment horizontal="left" vertical="top" wrapText="1"/>
    </xf>
    <xf numFmtId="0" fontId="70" fillId="0" borderId="18" xfId="0" applyFont="1" applyFill="1" applyBorder="1" applyAlignment="1">
      <alignment horizontal="left" vertical="center" wrapText="1"/>
    </xf>
    <xf numFmtId="0" fontId="64" fillId="0" borderId="4" xfId="0" applyFont="1" applyFill="1" applyBorder="1" applyAlignment="1">
      <alignment horizontal="center" vertical="center" wrapText="1"/>
    </xf>
    <xf numFmtId="0" fontId="63" fillId="0" borderId="18" xfId="0" applyFont="1" applyFill="1" applyBorder="1" applyAlignment="1">
      <alignment vertical="top" wrapText="1" shrinkToFit="1"/>
    </xf>
    <xf numFmtId="0" fontId="87" fillId="0" borderId="18" xfId="0" applyFont="1" applyFill="1" applyBorder="1" applyAlignment="1">
      <alignment vertical="center" wrapText="1"/>
    </xf>
    <xf numFmtId="0" fontId="60" fillId="0" borderId="2" xfId="0" applyFont="1" applyFill="1" applyBorder="1" applyAlignment="1">
      <alignment horizontal="center" vertical="center" shrinkToFit="1"/>
    </xf>
    <xf numFmtId="0" fontId="60" fillId="0" borderId="1" xfId="0" applyFont="1" applyFill="1" applyBorder="1" applyAlignment="1">
      <alignment horizontal="center" vertical="center" shrinkToFit="1"/>
    </xf>
    <xf numFmtId="0" fontId="62" fillId="0" borderId="4" xfId="0" applyFont="1" applyFill="1" applyBorder="1" applyAlignment="1">
      <alignment vertical="center" wrapText="1" shrinkToFit="1"/>
    </xf>
    <xf numFmtId="0" fontId="60" fillId="0" borderId="4" xfId="0" applyFont="1" applyFill="1" applyBorder="1" applyAlignment="1">
      <alignment horizontal="center" vertical="center" shrinkToFit="1"/>
    </xf>
    <xf numFmtId="0" fontId="60" fillId="0" borderId="2" xfId="0" applyFont="1" applyFill="1" applyBorder="1" applyAlignment="1">
      <alignment horizontal="center" vertical="center" shrinkToFit="1"/>
    </xf>
    <xf numFmtId="0" fontId="60" fillId="0" borderId="1" xfId="0" applyFont="1" applyFill="1" applyBorder="1" applyAlignment="1">
      <alignment horizontal="center" vertical="center" shrinkToFit="1"/>
    </xf>
    <xf numFmtId="0" fontId="62" fillId="7" borderId="4" xfId="0" applyFont="1" applyFill="1" applyBorder="1" applyAlignment="1">
      <alignment horizontal="left" vertical="center" wrapText="1"/>
    </xf>
    <xf numFmtId="0" fontId="60" fillId="0" borderId="4" xfId="0" applyFont="1" applyFill="1" applyBorder="1" applyAlignment="1">
      <alignment horizontal="center" vertical="center" shrinkToFit="1"/>
    </xf>
    <xf numFmtId="0" fontId="60" fillId="0" borderId="4" xfId="0" applyFont="1" applyFill="1" applyBorder="1" applyAlignment="1">
      <alignment horizontal="center" vertical="center" shrinkToFit="1"/>
    </xf>
    <xf numFmtId="0" fontId="60" fillId="0" borderId="4" xfId="0" applyFont="1" applyFill="1" applyBorder="1" applyAlignment="1">
      <alignment horizontal="center" vertical="center" shrinkToFit="1"/>
    </xf>
    <xf numFmtId="0" fontId="61" fillId="0" borderId="3" xfId="0" applyFont="1" applyFill="1" applyBorder="1" applyAlignment="1">
      <alignment horizontal="center" vertical="center" shrinkToFit="1"/>
    </xf>
    <xf numFmtId="0" fontId="60" fillId="0" borderId="2" xfId="0" applyFont="1" applyFill="1" applyBorder="1" applyAlignment="1">
      <alignment horizontal="center" vertical="center" shrinkToFit="1"/>
    </xf>
    <xf numFmtId="0" fontId="60" fillId="0" borderId="4" xfId="0" applyFont="1" applyFill="1" applyBorder="1" applyAlignment="1">
      <alignment horizontal="center" vertical="center" shrinkToFit="1"/>
    </xf>
    <xf numFmtId="0" fontId="60" fillId="0" borderId="1" xfId="0" applyFont="1" applyFill="1" applyBorder="1" applyAlignment="1">
      <alignment horizontal="center" vertical="center" shrinkToFit="1"/>
    </xf>
    <xf numFmtId="0" fontId="60" fillId="0" borderId="1" xfId="0" applyFont="1" applyFill="1" applyBorder="1" applyAlignment="1">
      <alignment horizontal="center" vertical="center" shrinkToFit="1"/>
    </xf>
    <xf numFmtId="0" fontId="70" fillId="7" borderId="4" xfId="0" applyFont="1" applyFill="1" applyBorder="1" applyAlignment="1">
      <alignment vertical="center" wrapText="1"/>
    </xf>
    <xf numFmtId="0" fontId="60" fillId="7" borderId="1" xfId="0" applyFont="1" applyFill="1" applyBorder="1" applyAlignment="1">
      <alignment horizontal="center" vertical="center" shrinkToFit="1"/>
    </xf>
    <xf numFmtId="0" fontId="48" fillId="0" borderId="4" xfId="0" applyFont="1" applyFill="1" applyBorder="1" applyAlignment="1">
      <alignment horizontal="left" vertical="center" wrapText="1"/>
    </xf>
    <xf numFmtId="0" fontId="89" fillId="0" borderId="4" xfId="0" applyFont="1" applyFill="1" applyBorder="1" applyAlignment="1">
      <alignment vertical="center" wrapText="1"/>
    </xf>
    <xf numFmtId="0" fontId="90" fillId="0" borderId="4" xfId="0" applyFont="1" applyFill="1" applyBorder="1" applyAlignment="1">
      <alignment vertical="center" wrapText="1"/>
    </xf>
    <xf numFmtId="0" fontId="69" fillId="0" borderId="18" xfId="0" applyFont="1" applyFill="1" applyBorder="1" applyAlignment="1">
      <alignment vertical="center" wrapText="1"/>
    </xf>
    <xf numFmtId="0" fontId="60" fillId="0" borderId="1" xfId="0" applyFont="1" applyFill="1" applyBorder="1" applyAlignment="1">
      <alignment horizontal="center" vertical="center" shrinkToFit="1"/>
    </xf>
    <xf numFmtId="0" fontId="60" fillId="8" borderId="22" xfId="0" applyFont="1" applyFill="1" applyBorder="1" applyAlignment="1">
      <alignment horizontal="center" vertical="center" wrapText="1"/>
    </xf>
    <xf numFmtId="0" fontId="60" fillId="8" borderId="3" xfId="0" applyFont="1" applyFill="1" applyBorder="1" applyAlignment="1">
      <alignment horizontal="center" vertical="center" wrapText="1"/>
    </xf>
    <xf numFmtId="0" fontId="91" fillId="0" borderId="4" xfId="0" applyFont="1" applyFill="1" applyBorder="1" applyAlignment="1">
      <alignment vertical="center" wrapText="1"/>
    </xf>
    <xf numFmtId="0" fontId="71" fillId="7" borderId="1" xfId="0" applyFont="1" applyFill="1" applyBorder="1" applyAlignment="1">
      <alignment horizontal="center" vertical="center" shrinkToFit="1"/>
    </xf>
    <xf numFmtId="0" fontId="71" fillId="7" borderId="21" xfId="0" applyFont="1" applyFill="1" applyBorder="1" applyAlignment="1">
      <alignment horizontal="center" vertical="center" shrinkToFit="1"/>
    </xf>
    <xf numFmtId="0" fontId="60" fillId="0" borderId="1" xfId="0" applyFont="1" applyFill="1" applyBorder="1" applyAlignment="1">
      <alignment horizontal="center" vertical="center" shrinkToFit="1"/>
    </xf>
    <xf numFmtId="0" fontId="60" fillId="0" borderId="4" xfId="0" applyFont="1" applyFill="1" applyBorder="1" applyAlignment="1">
      <alignment horizontal="center" vertical="center" shrinkToFit="1"/>
    </xf>
    <xf numFmtId="0" fontId="60" fillId="0" borderId="1" xfId="0" applyFont="1" applyFill="1" applyBorder="1" applyAlignment="1">
      <alignment horizontal="center" vertical="center" shrinkToFit="1"/>
    </xf>
    <xf numFmtId="0" fontId="65" fillId="7" borderId="4" xfId="0" applyFont="1" applyFill="1" applyBorder="1" applyAlignment="1">
      <alignment vertical="center" wrapText="1"/>
    </xf>
    <xf numFmtId="0" fontId="60" fillId="0" borderId="1" xfId="0" applyFont="1" applyFill="1" applyBorder="1" applyAlignment="1">
      <alignment horizontal="center" vertical="center" shrinkToFit="1"/>
    </xf>
    <xf numFmtId="0" fontId="66" fillId="0" borderId="18" xfId="0" applyFont="1" applyFill="1" applyBorder="1" applyAlignment="1">
      <alignment vertical="center" wrapText="1"/>
    </xf>
    <xf numFmtId="0" fontId="92" fillId="0" borderId="4" xfId="0" applyFont="1" applyFill="1" applyBorder="1" applyAlignment="1">
      <alignment vertical="center" wrapText="1"/>
    </xf>
    <xf numFmtId="0" fontId="93" fillId="0" borderId="4" xfId="0" applyFont="1" applyFill="1" applyBorder="1" applyAlignment="1">
      <alignment horizontal="left" vertical="center" wrapText="1"/>
    </xf>
    <xf numFmtId="0" fontId="93" fillId="0" borderId="4" xfId="0" applyFont="1" applyFill="1" applyBorder="1" applyAlignment="1">
      <alignment vertical="center" wrapText="1"/>
    </xf>
    <xf numFmtId="0" fontId="60" fillId="3" borderId="3" xfId="0" applyFont="1" applyFill="1" applyBorder="1" applyAlignment="1">
      <alignment horizontal="center" vertical="center" wrapText="1"/>
    </xf>
    <xf numFmtId="0" fontId="60" fillId="3" borderId="22" xfId="0" applyFont="1" applyFill="1" applyBorder="1" applyAlignment="1">
      <alignment horizontal="center" vertical="center" wrapText="1"/>
    </xf>
    <xf numFmtId="0" fontId="65" fillId="3" borderId="3" xfId="0" applyFont="1" applyFill="1" applyBorder="1" applyAlignment="1">
      <alignment vertical="center" wrapText="1"/>
    </xf>
    <xf numFmtId="0" fontId="66" fillId="0" borderId="0" xfId="0" applyFont="1" applyFill="1" applyAlignment="1">
      <alignment vertical="center" wrapText="1" shrinkToFit="1"/>
    </xf>
    <xf numFmtId="0" fontId="60" fillId="0" borderId="2" xfId="0" applyFont="1" applyFill="1" applyBorder="1" applyAlignment="1">
      <alignment horizontal="center" vertical="center" shrinkToFit="1"/>
    </xf>
    <xf numFmtId="0" fontId="60" fillId="0" borderId="1" xfId="0" applyFont="1" applyFill="1" applyBorder="1" applyAlignment="1">
      <alignment horizontal="center" vertical="center" shrinkToFit="1"/>
    </xf>
    <xf numFmtId="0" fontId="78" fillId="0" borderId="4" xfId="0" applyFont="1" applyFill="1" applyBorder="1" applyAlignment="1">
      <alignment horizontal="left" vertical="center" wrapText="1"/>
    </xf>
    <xf numFmtId="0" fontId="96" fillId="0" borderId="4" xfId="0" applyFont="1" applyFill="1" applyBorder="1" applyAlignment="1">
      <alignment horizontal="left" vertical="center" wrapText="1" shrinkToFit="1"/>
    </xf>
    <xf numFmtId="0" fontId="60" fillId="0" borderId="0" xfId="0" applyFont="1" applyFill="1" applyBorder="1" applyAlignment="1">
      <alignment horizontal="center" vertical="center" shrinkToFit="1"/>
    </xf>
    <xf numFmtId="0" fontId="60" fillId="0" borderId="3" xfId="0" applyFont="1" applyFill="1" applyBorder="1" applyAlignment="1">
      <alignment horizontal="center" vertical="center" shrinkToFit="1"/>
    </xf>
    <xf numFmtId="0" fontId="60" fillId="0" borderId="4" xfId="0" applyFont="1" applyFill="1" applyBorder="1" applyAlignment="1">
      <alignment horizontal="center" vertical="center" shrinkToFit="1"/>
    </xf>
    <xf numFmtId="0" fontId="60" fillId="0" borderId="17" xfId="0" applyFont="1" applyFill="1" applyBorder="1" applyAlignment="1">
      <alignment horizontal="center" vertical="center" shrinkToFit="1"/>
    </xf>
    <xf numFmtId="0" fontId="60" fillId="0" borderId="15" xfId="0" applyFont="1" applyFill="1" applyBorder="1" applyAlignment="1">
      <alignment horizontal="center" vertical="center" shrinkToFit="1"/>
    </xf>
    <xf numFmtId="0" fontId="60" fillId="0" borderId="16" xfId="0" applyFont="1" applyFill="1" applyBorder="1" applyAlignment="1">
      <alignment horizontal="center" vertical="center" shrinkToFit="1"/>
    </xf>
    <xf numFmtId="0" fontId="60" fillId="0" borderId="20" xfId="0" applyFont="1" applyFill="1" applyBorder="1" applyAlignment="1">
      <alignment horizontal="center" vertical="center" shrinkToFit="1"/>
    </xf>
    <xf numFmtId="0" fontId="60" fillId="0" borderId="21" xfId="0" applyFont="1" applyFill="1" applyBorder="1" applyAlignment="1">
      <alignment horizontal="center" vertical="center" shrinkToFit="1"/>
    </xf>
    <xf numFmtId="0" fontId="60" fillId="0" borderId="2" xfId="0" applyFont="1" applyFill="1" applyBorder="1" applyAlignment="1">
      <alignment horizontal="center" vertical="center" shrinkToFit="1"/>
    </xf>
    <xf numFmtId="0" fontId="60" fillId="0" borderId="1" xfId="0" applyFont="1" applyFill="1" applyBorder="1" applyAlignment="1">
      <alignment horizontal="center" vertical="center" shrinkToFit="1"/>
    </xf>
    <xf numFmtId="0" fontId="60" fillId="0" borderId="8" xfId="0" applyFont="1" applyFill="1" applyBorder="1" applyAlignment="1">
      <alignment horizontal="center" vertical="center" shrinkToFit="1"/>
    </xf>
    <xf numFmtId="0" fontId="60" fillId="0" borderId="10" xfId="0" applyFont="1" applyFill="1" applyBorder="1" applyAlignment="1">
      <alignment horizontal="center" vertical="center" shrinkToFit="1"/>
    </xf>
    <xf numFmtId="0" fontId="60" fillId="0" borderId="13" xfId="0" applyFont="1" applyFill="1" applyBorder="1" applyAlignment="1">
      <alignment horizontal="center" vertical="center" shrinkToFit="1"/>
    </xf>
    <xf numFmtId="0" fontId="60" fillId="0" borderId="14" xfId="0" applyFont="1" applyFill="1" applyBorder="1" applyAlignment="1">
      <alignment horizontal="center" vertical="center" shrinkToFit="1"/>
    </xf>
    <xf numFmtId="0" fontId="60" fillId="0" borderId="0" xfId="0" applyFont="1" applyFill="1" applyAlignment="1">
      <alignment horizontal="center" shrinkToFit="1"/>
    </xf>
    <xf numFmtId="0" fontId="60" fillId="0" borderId="18" xfId="0" applyFont="1" applyFill="1" applyBorder="1" applyAlignment="1">
      <alignment horizontal="center" vertical="center" shrinkToFit="1"/>
    </xf>
    <xf numFmtId="0" fontId="60" fillId="0" borderId="19" xfId="0" applyFont="1" applyFill="1" applyBorder="1" applyAlignment="1">
      <alignment horizontal="center" vertical="center" shrinkToFit="1"/>
    </xf>
    <xf numFmtId="0" fontId="61" fillId="0" borderId="3" xfId="0" applyFont="1" applyFill="1" applyBorder="1" applyAlignment="1">
      <alignment horizontal="center" vertical="center" shrinkToFit="1"/>
    </xf>
    <xf numFmtId="0" fontId="61" fillId="0" borderId="1" xfId="0" applyFont="1" applyFill="1" applyBorder="1" applyAlignment="1">
      <alignment horizontal="center" vertical="center" shrinkToFit="1"/>
    </xf>
    <xf numFmtId="0" fontId="69" fillId="0" borderId="0" xfId="0" applyFont="1" applyFill="1" applyAlignment="1">
      <alignment vertical="center" wrapText="1" shrinkToFit="1"/>
    </xf>
    <xf numFmtId="0" fontId="69" fillId="7" borderId="4" xfId="0" applyFont="1" applyFill="1" applyBorder="1" applyAlignment="1">
      <alignment vertical="center" wrapText="1"/>
    </xf>
    <xf numFmtId="0" fontId="65" fillId="0" borderId="0" xfId="0" applyFont="1" applyFill="1" applyAlignment="1">
      <alignment vertical="center" wrapText="1" shrinkToFit="1"/>
    </xf>
    <xf numFmtId="0" fontId="44" fillId="0" borderId="18" xfId="0" applyFont="1" applyFill="1" applyBorder="1" applyAlignment="1">
      <alignment vertical="center" wrapText="1"/>
    </xf>
    <xf numFmtId="0" fontId="62" fillId="0" borderId="18" xfId="0" applyFont="1" applyFill="1" applyBorder="1" applyAlignment="1">
      <alignment horizontal="left" vertical="center" wrapText="1"/>
    </xf>
    <xf numFmtId="0" fontId="44" fillId="0" borderId="0" xfId="0" applyFont="1" applyFill="1" applyAlignment="1">
      <alignment vertical="center" wrapText="1" shrinkToFit="1"/>
    </xf>
    <xf numFmtId="0" fontId="97" fillId="0" borderId="4" xfId="0" applyFont="1" applyFill="1" applyBorder="1" applyAlignment="1">
      <alignment horizontal="left" vertical="center" wrapText="1" shrinkToFit="1"/>
    </xf>
    <xf numFmtId="0" fontId="69" fillId="0" borderId="0" xfId="0" applyFont="1" applyFill="1" applyAlignment="1">
      <alignment horizontal="left" vertical="center" wrapText="1" shrinkToFit="1"/>
    </xf>
    <xf numFmtId="0" fontId="71" fillId="0" borderId="4" xfId="0" applyFont="1" applyFill="1" applyBorder="1" applyAlignment="1">
      <alignment horizontal="left" vertical="center" wrapText="1"/>
    </xf>
    <xf numFmtId="0" fontId="83" fillId="0" borderId="0" xfId="0" applyFont="1" applyFill="1" applyAlignment="1">
      <alignment horizontal="left" vertical="center" wrapText="1" shrinkToFit="1"/>
    </xf>
    <xf numFmtId="0" fontId="65" fillId="0" borderId="4" xfId="0" applyFont="1" applyFill="1" applyBorder="1" applyAlignment="1">
      <alignment vertical="top" wrapText="1"/>
    </xf>
    <xf numFmtId="0" fontId="99" fillId="0" borderId="4" xfId="0" applyFont="1" applyFill="1" applyBorder="1" applyAlignment="1">
      <alignment vertical="center" wrapText="1"/>
    </xf>
    <xf numFmtId="0" fontId="69" fillId="0" borderId="0" xfId="0" applyFont="1" applyFill="1" applyAlignment="1">
      <alignment horizontal="left" vertical="top" wrapText="1" shrinkToFit="1"/>
    </xf>
    <xf numFmtId="0" fontId="69" fillId="0" borderId="27" xfId="0" applyFont="1" applyFill="1" applyBorder="1" applyAlignment="1">
      <alignment vertical="center" wrapText="1"/>
    </xf>
    <xf numFmtId="0" fontId="69" fillId="0" borderId="27" xfId="0" applyFont="1" applyFill="1" applyBorder="1" applyAlignment="1">
      <alignment horizontal="left" vertical="center" wrapText="1"/>
    </xf>
    <xf numFmtId="0" fontId="69" fillId="0" borderId="4" xfId="0" applyFont="1" applyFill="1" applyBorder="1" applyAlignment="1">
      <alignment vertical="top" wrapText="1"/>
    </xf>
    <xf numFmtId="0" fontId="65" fillId="0" borderId="4" xfId="0" applyFont="1" applyFill="1" applyBorder="1" applyAlignment="1">
      <alignment vertical="center" wrapText="1" shrinkToFit="1"/>
    </xf>
    <xf numFmtId="0" fontId="71" fillId="0" borderId="18" xfId="0" applyFont="1" applyFill="1" applyBorder="1" applyAlignment="1">
      <alignment vertical="center" wrapText="1"/>
    </xf>
    <xf numFmtId="0" fontId="71" fillId="0" borderId="0" xfId="0" applyFont="1" applyFill="1" applyAlignment="1">
      <alignment shrinkToFit="1"/>
    </xf>
    <xf numFmtId="0" fontId="69" fillId="0" borderId="0" xfId="0" applyFont="1" applyFill="1" applyAlignment="1">
      <alignment vertical="center" shrinkToFit="1"/>
    </xf>
    <xf numFmtId="0" fontId="83" fillId="0" borderId="18" xfId="0" applyFont="1" applyFill="1" applyBorder="1" applyAlignment="1">
      <alignment horizontal="left" vertical="center" wrapText="1"/>
    </xf>
    <xf numFmtId="0" fontId="97" fillId="0" borderId="4" xfId="0" applyFont="1" applyFill="1" applyBorder="1" applyAlignment="1">
      <alignment vertical="center" wrapText="1"/>
    </xf>
    <xf numFmtId="0" fontId="69" fillId="0" borderId="4" xfId="0" applyFont="1" applyFill="1" applyBorder="1" applyAlignment="1">
      <alignment horizontal="left" vertical="center" wrapText="1" shrinkToFit="1"/>
    </xf>
    <xf numFmtId="0" fontId="60" fillId="0" borderId="4" xfId="0" applyFont="1" applyFill="1" applyBorder="1" applyAlignment="1">
      <alignment horizontal="center" vertical="center" shrinkToFit="1"/>
    </xf>
    <xf numFmtId="0" fontId="60" fillId="0" borderId="2" xfId="0" applyFont="1" applyFill="1" applyBorder="1" applyAlignment="1">
      <alignment horizontal="center" vertical="center" shrinkToFit="1"/>
    </xf>
    <xf numFmtId="0" fontId="63" fillId="0" borderId="4" xfId="0" applyFont="1" applyFill="1" applyBorder="1" applyAlignment="1">
      <alignment horizontal="left" vertical="top" wrapText="1"/>
    </xf>
    <xf numFmtId="0" fontId="67" fillId="0" borderId="4" xfId="0" applyFont="1" applyFill="1" applyBorder="1" applyAlignment="1">
      <alignment vertical="top" wrapText="1"/>
    </xf>
    <xf numFmtId="0" fontId="65" fillId="0" borderId="4" xfId="0" applyFont="1" applyFill="1" applyBorder="1" applyAlignment="1">
      <alignment horizontal="left" vertical="center" wrapText="1" shrinkToFit="1"/>
    </xf>
    <xf numFmtId="0" fontId="44" fillId="7" borderId="4" xfId="0" applyFont="1" applyFill="1" applyBorder="1" applyAlignment="1">
      <alignment vertical="center" wrapText="1"/>
    </xf>
    <xf numFmtId="0" fontId="69" fillId="7" borderId="0" xfId="0" applyFont="1" applyFill="1" applyAlignment="1">
      <alignment horizontal="left" vertical="center" wrapText="1" shrinkToFit="1"/>
    </xf>
    <xf numFmtId="0" fontId="63" fillId="7" borderId="4" xfId="0" applyFont="1" applyFill="1" applyBorder="1" applyAlignment="1">
      <alignment vertical="top" wrapText="1"/>
    </xf>
    <xf numFmtId="0" fontId="60" fillId="0" borderId="0" xfId="0" applyFont="1" applyFill="1" applyAlignment="1">
      <alignment horizontal="center" shrinkToFit="1"/>
    </xf>
    <xf numFmtId="0" fontId="60" fillId="0" borderId="0" xfId="0" applyFont="1" applyFill="1" applyBorder="1" applyAlignment="1">
      <alignment horizontal="center" vertical="center" shrinkToFit="1"/>
    </xf>
    <xf numFmtId="0" fontId="60" fillId="0" borderId="27" xfId="0" applyFont="1" applyFill="1" applyBorder="1" applyAlignment="1">
      <alignment horizontal="center" vertical="center" shrinkToFit="1"/>
    </xf>
    <xf numFmtId="0" fontId="60" fillId="0" borderId="3" xfId="0" applyFont="1" applyFill="1" applyBorder="1" applyAlignment="1">
      <alignment horizontal="center" vertical="center" shrinkToFit="1"/>
    </xf>
    <xf numFmtId="0" fontId="60" fillId="0" borderId="4" xfId="0" applyFont="1" applyFill="1" applyBorder="1" applyAlignment="1">
      <alignment horizontal="center" vertical="center" shrinkToFit="1"/>
    </xf>
    <xf numFmtId="0" fontId="60" fillId="0" borderId="1" xfId="0" applyFont="1" applyFill="1" applyBorder="1" applyAlignment="1">
      <alignment horizontal="center" vertical="center" shrinkToFit="1"/>
    </xf>
    <xf numFmtId="0" fontId="60" fillId="0" borderId="25" xfId="0" applyFont="1" applyFill="1" applyBorder="1" applyAlignment="1">
      <alignment horizontal="center" vertical="center" shrinkToFit="1"/>
    </xf>
    <xf numFmtId="0" fontId="76" fillId="0" borderId="4" xfId="0" applyFont="1" applyFill="1" applyBorder="1"/>
    <xf numFmtId="0" fontId="60" fillId="0" borderId="19" xfId="0" applyFont="1" applyFill="1" applyBorder="1" applyAlignment="1">
      <alignment horizontal="center" vertical="center" shrinkToFit="1"/>
    </xf>
    <xf numFmtId="0" fontId="60" fillId="0" borderId="22" xfId="0" applyFont="1" applyFill="1" applyBorder="1" applyAlignment="1">
      <alignment horizontal="center" vertical="center" shrinkToFit="1"/>
    </xf>
    <xf numFmtId="0" fontId="60" fillId="0" borderId="18" xfId="0" applyFont="1" applyFill="1" applyBorder="1" applyAlignment="1">
      <alignment horizontal="center" vertical="center" shrinkToFit="1"/>
    </xf>
    <xf numFmtId="0" fontId="60" fillId="0" borderId="38" xfId="0" applyFont="1" applyFill="1" applyBorder="1" applyAlignment="1">
      <alignment horizontal="center" vertical="center" shrinkToFit="1"/>
    </xf>
    <xf numFmtId="0" fontId="60" fillId="0" borderId="2" xfId="0" applyFont="1" applyFill="1" applyBorder="1" applyAlignment="1">
      <alignment horizontal="center" vertical="center" shrinkToFit="1"/>
    </xf>
    <xf numFmtId="0" fontId="60" fillId="0" borderId="32" xfId="0" applyFont="1" applyFill="1" applyBorder="1" applyAlignment="1">
      <alignment horizontal="center" vertical="center" shrinkToFit="1"/>
    </xf>
    <xf numFmtId="0" fontId="60" fillId="0" borderId="15" xfId="0" applyFont="1" applyFill="1" applyBorder="1" applyAlignment="1">
      <alignment horizontal="center" vertical="center" shrinkToFit="1"/>
    </xf>
    <xf numFmtId="0" fontId="60" fillId="0" borderId="10" xfId="0" applyFont="1" applyFill="1" applyBorder="1" applyAlignment="1">
      <alignment horizontal="center" vertical="center" shrinkToFit="1"/>
    </xf>
    <xf numFmtId="0" fontId="60" fillId="0" borderId="28" xfId="0" applyFont="1" applyFill="1" applyBorder="1" applyAlignment="1">
      <alignment horizontal="center" vertical="center" shrinkToFit="1"/>
    </xf>
    <xf numFmtId="0" fontId="60" fillId="0" borderId="31" xfId="0" applyFont="1" applyFill="1" applyBorder="1" applyAlignment="1">
      <alignment horizontal="center" vertical="center" shrinkToFit="1"/>
    </xf>
    <xf numFmtId="0" fontId="60" fillId="0" borderId="21" xfId="0" applyFont="1" applyFill="1" applyBorder="1" applyAlignment="1">
      <alignment horizontal="center" vertical="center" shrinkToFit="1"/>
    </xf>
    <xf numFmtId="0" fontId="60" fillId="0" borderId="30" xfId="0" applyFont="1" applyFill="1" applyBorder="1" applyAlignment="1">
      <alignment horizontal="center" vertical="center" shrinkToFit="1"/>
    </xf>
    <xf numFmtId="0" fontId="60" fillId="0" borderId="16" xfId="0" applyFont="1" applyFill="1" applyBorder="1" applyAlignment="1">
      <alignment horizontal="center" vertical="center" shrinkToFit="1"/>
    </xf>
    <xf numFmtId="0" fontId="60" fillId="0" borderId="13" xfId="0" applyFont="1" applyFill="1" applyBorder="1" applyAlignment="1">
      <alignment horizontal="center" vertical="center" shrinkToFit="1"/>
    </xf>
    <xf numFmtId="0" fontId="76" fillId="0" borderId="15" xfId="0" applyFont="1" applyFill="1" applyBorder="1"/>
    <xf numFmtId="0" fontId="76" fillId="0" borderId="16" xfId="0" applyFont="1" applyFill="1" applyBorder="1"/>
    <xf numFmtId="0" fontId="60" fillId="0" borderId="35" xfId="0" applyFont="1" applyFill="1" applyBorder="1" applyAlignment="1">
      <alignment horizontal="center" vertical="center" shrinkToFit="1"/>
    </xf>
    <xf numFmtId="0" fontId="60" fillId="0" borderId="20" xfId="0" applyFont="1" applyFill="1" applyBorder="1" applyAlignment="1">
      <alignment horizontal="center" vertical="center" shrinkToFit="1"/>
    </xf>
    <xf numFmtId="0" fontId="60" fillId="0" borderId="14" xfId="0" applyFont="1" applyFill="1" applyBorder="1" applyAlignment="1">
      <alignment horizontal="center" vertical="center" shrinkToFit="1"/>
    </xf>
    <xf numFmtId="0" fontId="60" fillId="0" borderId="34" xfId="0" applyFont="1" applyFill="1" applyBorder="1" applyAlignment="1">
      <alignment horizontal="center" vertical="center" shrinkToFit="1"/>
    </xf>
    <xf numFmtId="0" fontId="60" fillId="0" borderId="17" xfId="0" applyFont="1" applyFill="1" applyBorder="1" applyAlignment="1">
      <alignment horizontal="center" vertical="center" shrinkToFit="1"/>
    </xf>
    <xf numFmtId="0" fontId="60" fillId="0" borderId="8" xfId="0" applyFont="1" applyFill="1" applyBorder="1" applyAlignment="1">
      <alignment horizontal="center" vertical="center" shrinkToFit="1"/>
    </xf>
    <xf numFmtId="0" fontId="60" fillId="0" borderId="36" xfId="0" applyFont="1" applyFill="1" applyBorder="1" applyAlignment="1">
      <alignment horizontal="center" vertical="center" shrinkToFit="1"/>
    </xf>
    <xf numFmtId="0" fontId="60" fillId="0" borderId="33" xfId="0" applyFont="1" applyFill="1" applyBorder="1" applyAlignment="1">
      <alignment horizontal="center" vertical="center" shrinkToFit="1"/>
    </xf>
    <xf numFmtId="0" fontId="60" fillId="0" borderId="26" xfId="0" applyFont="1" applyFill="1" applyBorder="1" applyAlignment="1">
      <alignment horizontal="left" vertical="top" wrapText="1"/>
    </xf>
    <xf numFmtId="0" fontId="60" fillId="0" borderId="5" xfId="0" applyFont="1" applyFill="1" applyBorder="1" applyAlignment="1">
      <alignment horizontal="left" vertical="top" wrapText="1"/>
    </xf>
    <xf numFmtId="0" fontId="65" fillId="0" borderId="36" xfId="0" applyFont="1" applyFill="1" applyBorder="1" applyAlignment="1">
      <alignment horizontal="center" vertical="center" wrapText="1" shrinkToFit="1"/>
    </xf>
    <xf numFmtId="0" fontId="65" fillId="0" borderId="33" xfId="0" applyFont="1" applyFill="1" applyBorder="1" applyAlignment="1">
      <alignment horizontal="center" vertical="center" wrapText="1" shrinkToFit="1"/>
    </xf>
    <xf numFmtId="0" fontId="65" fillId="0" borderId="35" xfId="0" applyFont="1" applyFill="1" applyBorder="1" applyAlignment="1">
      <alignment horizontal="center" vertical="center" wrapText="1" shrinkToFit="1"/>
    </xf>
    <xf numFmtId="0" fontId="65" fillId="0" borderId="20" xfId="0" applyFont="1" applyFill="1" applyBorder="1" applyAlignment="1">
      <alignment horizontal="center" vertical="center" wrapText="1" shrinkToFit="1"/>
    </xf>
    <xf numFmtId="0" fontId="76" fillId="0" borderId="17" xfId="0" applyFont="1" applyFill="1" applyBorder="1"/>
    <xf numFmtId="0" fontId="60" fillId="0" borderId="6" xfId="0" applyFont="1" applyFill="1" applyBorder="1" applyAlignment="1">
      <alignment horizontal="left" vertical="top" wrapText="1"/>
    </xf>
    <xf numFmtId="0" fontId="60" fillId="0" borderId="26" xfId="0" applyFont="1" applyFill="1" applyBorder="1" applyAlignment="1">
      <alignment horizontal="left" vertical="top" wrapText="1" shrinkToFit="1"/>
    </xf>
    <xf numFmtId="0" fontId="60" fillId="0" borderId="5" xfId="0" applyFont="1" applyFill="1" applyBorder="1" applyAlignment="1">
      <alignment horizontal="left" vertical="top" wrapText="1" shrinkToFit="1"/>
    </xf>
    <xf numFmtId="0" fontId="60" fillId="0" borderId="6" xfId="0" applyFont="1" applyFill="1" applyBorder="1" applyAlignment="1">
      <alignment horizontal="left" vertical="top" wrapText="1" shrinkToFit="1"/>
    </xf>
    <xf numFmtId="0" fontId="61" fillId="0" borderId="3" xfId="0" applyFont="1" applyFill="1" applyBorder="1" applyAlignment="1">
      <alignment horizontal="center" vertical="center" shrinkToFit="1"/>
    </xf>
    <xf numFmtId="0" fontId="61" fillId="0" borderId="4" xfId="0" applyFont="1" applyFill="1" applyBorder="1" applyAlignment="1">
      <alignment horizontal="center" vertical="center" shrinkToFit="1"/>
    </xf>
    <xf numFmtId="0" fontId="61" fillId="0" borderId="1" xfId="0" applyFont="1" applyFill="1" applyBorder="1" applyAlignment="1">
      <alignment horizontal="center" vertical="center" shrinkToFit="1"/>
    </xf>
    <xf numFmtId="0" fontId="60" fillId="0" borderId="3" xfId="0" applyFont="1" applyFill="1" applyBorder="1" applyAlignment="1">
      <alignment horizontal="center" shrinkToFit="1"/>
    </xf>
    <xf numFmtId="0" fontId="60" fillId="0" borderId="4" xfId="0" applyFont="1" applyFill="1" applyBorder="1" applyAlignment="1">
      <alignment horizontal="center" shrinkToFit="1"/>
    </xf>
    <xf numFmtId="0" fontId="60" fillId="0" borderId="1" xfId="0" applyFont="1" applyFill="1" applyBorder="1" applyAlignment="1">
      <alignment horizontal="center" shrinkToFit="1"/>
    </xf>
    <xf numFmtId="0" fontId="60" fillId="0" borderId="26" xfId="0" applyFont="1" applyFill="1" applyBorder="1" applyAlignment="1">
      <alignment horizontal="center" vertical="center" wrapText="1"/>
    </xf>
    <xf numFmtId="0" fontId="60" fillId="0" borderId="5" xfId="0" applyFont="1" applyFill="1" applyBorder="1" applyAlignment="1">
      <alignment horizontal="center" vertical="center" wrapText="1"/>
    </xf>
    <xf numFmtId="0" fontId="60" fillId="0" borderId="26" xfId="0" applyFont="1" applyFill="1" applyBorder="1" applyAlignment="1">
      <alignment vertical="top" wrapText="1"/>
    </xf>
    <xf numFmtId="0" fontId="60" fillId="0" borderId="5" xfId="0" applyFont="1" applyFill="1" applyBorder="1" applyAlignment="1">
      <alignment vertical="top" wrapText="1"/>
    </xf>
    <xf numFmtId="0" fontId="60" fillId="0" borderId="6" xfId="0" applyFont="1" applyFill="1" applyBorder="1" applyAlignment="1">
      <alignment vertical="top" wrapText="1"/>
    </xf>
    <xf numFmtId="0" fontId="59" fillId="0" borderId="3" xfId="0" applyFont="1" applyFill="1" applyBorder="1" applyAlignment="1">
      <alignment horizontal="center" vertical="center" shrinkToFit="1"/>
    </xf>
    <xf numFmtId="0" fontId="59" fillId="0" borderId="4" xfId="0" applyFont="1" applyFill="1" applyBorder="1" applyAlignment="1">
      <alignment horizontal="center" vertical="center" shrinkToFit="1"/>
    </xf>
    <xf numFmtId="0" fontId="59" fillId="0" borderId="1" xfId="0" applyFont="1" applyFill="1" applyBorder="1" applyAlignment="1">
      <alignment horizontal="center" vertical="center" shrinkToFit="1"/>
    </xf>
    <xf numFmtId="0" fontId="0" fillId="0" borderId="0" xfId="0" applyAlignment="1">
      <alignment horizontal="center" vertical="center"/>
    </xf>
    <xf numFmtId="0" fontId="12" fillId="0" borderId="3" xfId="0" applyFont="1" applyFill="1" applyBorder="1" applyAlignment="1">
      <alignment horizontal="center" vertical="center" shrinkToFit="1"/>
    </xf>
    <xf numFmtId="0" fontId="12" fillId="0" borderId="4" xfId="0" applyFont="1" applyFill="1" applyBorder="1" applyAlignment="1">
      <alignment horizontal="center" vertical="center" shrinkToFit="1"/>
    </xf>
    <xf numFmtId="0" fontId="12" fillId="0" borderId="1" xfId="0" applyFont="1" applyFill="1" applyBorder="1" applyAlignment="1">
      <alignment horizontal="center" vertical="center" shrinkToFit="1"/>
    </xf>
    <xf numFmtId="0" fontId="8" fillId="0" borderId="26" xfId="0" applyFont="1" applyFill="1" applyBorder="1" applyAlignment="1">
      <alignment horizontal="left" vertical="top" wrapText="1"/>
    </xf>
    <xf numFmtId="0" fontId="8" fillId="0" borderId="5" xfId="0" applyFont="1" applyFill="1" applyBorder="1" applyAlignment="1">
      <alignment horizontal="left" vertical="top" wrapText="1"/>
    </xf>
    <xf numFmtId="0" fontId="8" fillId="0" borderId="6" xfId="0" applyFont="1" applyFill="1" applyBorder="1" applyAlignment="1">
      <alignment horizontal="left" vertical="top" wrapText="1"/>
    </xf>
    <xf numFmtId="0" fontId="8" fillId="0" borderId="26" xfId="0" applyFont="1" applyFill="1" applyBorder="1" applyAlignment="1">
      <alignment horizontal="left" vertical="top" wrapText="1" shrinkToFit="1"/>
    </xf>
    <xf numFmtId="0" fontId="8" fillId="0" borderId="5" xfId="0" applyFont="1" applyFill="1" applyBorder="1" applyAlignment="1">
      <alignment horizontal="left" vertical="top" wrapText="1" shrinkToFit="1"/>
    </xf>
    <xf numFmtId="0" fontId="8" fillId="0" borderId="6" xfId="0" applyFont="1" applyFill="1" applyBorder="1" applyAlignment="1">
      <alignment horizontal="left" vertical="top" wrapText="1" shrinkToFit="1"/>
    </xf>
    <xf numFmtId="0" fontId="14" fillId="0" borderId="3" xfId="0" applyFont="1" applyFill="1" applyBorder="1" applyAlignment="1">
      <alignment horizontal="center" vertical="center" shrinkToFit="1"/>
    </xf>
    <xf numFmtId="0" fontId="14" fillId="0" borderId="4" xfId="0" applyFont="1" applyFill="1" applyBorder="1" applyAlignment="1">
      <alignment horizontal="center" vertical="center" shrinkToFit="1"/>
    </xf>
    <xf numFmtId="0" fontId="14" fillId="0" borderId="1" xfId="0" applyFont="1" applyFill="1" applyBorder="1" applyAlignment="1">
      <alignment horizontal="center" vertical="center" shrinkToFit="1"/>
    </xf>
    <xf numFmtId="0" fontId="8" fillId="0" borderId="3" xfId="0" applyFont="1" applyFill="1" applyBorder="1" applyAlignment="1">
      <alignment horizontal="center" shrinkToFit="1"/>
    </xf>
    <xf numFmtId="0" fontId="8" fillId="0" borderId="4" xfId="0" applyFont="1" applyFill="1" applyBorder="1" applyAlignment="1">
      <alignment horizontal="center" shrinkToFit="1"/>
    </xf>
    <xf numFmtId="0" fontId="8" fillId="0" borderId="1" xfId="0" applyFont="1" applyFill="1" applyBorder="1" applyAlignment="1">
      <alignment horizontal="center" shrinkToFit="1"/>
    </xf>
    <xf numFmtId="0" fontId="9" fillId="0" borderId="36" xfId="0" applyFont="1" applyFill="1" applyBorder="1" applyAlignment="1">
      <alignment horizontal="center" vertical="center" wrapText="1" shrinkToFit="1"/>
    </xf>
    <xf numFmtId="0" fontId="9" fillId="0" borderId="33" xfId="0" applyFont="1" applyFill="1" applyBorder="1" applyAlignment="1">
      <alignment horizontal="center" vertical="center" wrapText="1" shrinkToFit="1"/>
    </xf>
    <xf numFmtId="0" fontId="9" fillId="0" borderId="35" xfId="0" applyFont="1" applyFill="1" applyBorder="1" applyAlignment="1">
      <alignment horizontal="center" vertical="center" wrapText="1" shrinkToFit="1"/>
    </xf>
    <xf numFmtId="0" fontId="9" fillId="0" borderId="20" xfId="0" applyFont="1" applyFill="1" applyBorder="1" applyAlignment="1">
      <alignment horizontal="center" vertical="center" wrapText="1" shrinkToFit="1"/>
    </xf>
    <xf numFmtId="0" fontId="8" fillId="0" borderId="34" xfId="0" applyFont="1" applyFill="1" applyBorder="1" applyAlignment="1">
      <alignment horizontal="center" vertical="center" shrinkToFit="1"/>
    </xf>
    <xf numFmtId="0" fontId="8" fillId="0" borderId="17" xfId="0" applyFont="1" applyFill="1" applyBorder="1" applyAlignment="1">
      <alignment horizontal="center" vertical="center" shrinkToFit="1"/>
    </xf>
    <xf numFmtId="0" fontId="8" fillId="0" borderId="36" xfId="0" applyFont="1" applyFill="1" applyBorder="1" applyAlignment="1">
      <alignment horizontal="center" vertical="center" shrinkToFit="1"/>
    </xf>
    <xf numFmtId="0" fontId="8" fillId="0" borderId="33" xfId="0" applyFont="1" applyFill="1" applyBorder="1" applyAlignment="1">
      <alignment horizontal="center" vertical="center" shrinkToFit="1"/>
    </xf>
    <xf numFmtId="0" fontId="8" fillId="0" borderId="35" xfId="0" applyFont="1" applyFill="1" applyBorder="1" applyAlignment="1">
      <alignment horizontal="center" vertical="center" shrinkToFit="1"/>
    </xf>
    <xf numFmtId="0" fontId="8" fillId="0" borderId="20" xfId="0" applyFont="1" applyFill="1" applyBorder="1" applyAlignment="1">
      <alignment horizontal="center" vertical="center" shrinkToFit="1"/>
    </xf>
    <xf numFmtId="0" fontId="8" fillId="0" borderId="8" xfId="0" applyFont="1" applyFill="1" applyBorder="1" applyAlignment="1">
      <alignment horizontal="center" vertical="center" shrinkToFit="1"/>
    </xf>
    <xf numFmtId="0" fontId="16" fillId="0" borderId="17" xfId="0" applyFont="1" applyFill="1" applyBorder="1"/>
    <xf numFmtId="0" fontId="8" fillId="0" borderId="26" xfId="0" applyFont="1" applyFill="1" applyBorder="1" applyAlignment="1">
      <alignment horizontal="center" vertical="center" wrapText="1"/>
    </xf>
    <xf numFmtId="0" fontId="8" fillId="0" borderId="5" xfId="0" applyFont="1" applyFill="1" applyBorder="1" applyAlignment="1">
      <alignment horizontal="center" vertical="center" wrapText="1"/>
    </xf>
    <xf numFmtId="0" fontId="8" fillId="0" borderId="26" xfId="0" applyFont="1" applyFill="1" applyBorder="1" applyAlignment="1">
      <alignment vertical="top" wrapText="1"/>
    </xf>
    <xf numFmtId="0" fontId="8" fillId="0" borderId="5" xfId="0" applyFont="1" applyFill="1" applyBorder="1" applyAlignment="1">
      <alignment vertical="top" wrapText="1"/>
    </xf>
    <xf numFmtId="0" fontId="8" fillId="0" borderId="6" xfId="0" applyFont="1" applyFill="1" applyBorder="1" applyAlignment="1">
      <alignment vertical="top" wrapText="1"/>
    </xf>
    <xf numFmtId="0" fontId="8" fillId="0" borderId="32" xfId="0" applyFont="1" applyFill="1" applyBorder="1" applyAlignment="1">
      <alignment horizontal="center" vertical="center" shrinkToFit="1"/>
    </xf>
    <xf numFmtId="0" fontId="8" fillId="0" borderId="15" xfId="0" applyFont="1" applyFill="1" applyBorder="1" applyAlignment="1">
      <alignment horizontal="center" vertical="center" shrinkToFit="1"/>
    </xf>
    <xf numFmtId="0" fontId="8" fillId="0" borderId="28" xfId="0" applyFont="1" applyFill="1" applyBorder="1" applyAlignment="1">
      <alignment horizontal="center" vertical="center" shrinkToFit="1"/>
    </xf>
    <xf numFmtId="0" fontId="8" fillId="0" borderId="31" xfId="0" applyFont="1" applyFill="1" applyBorder="1" applyAlignment="1">
      <alignment horizontal="center" vertical="center" shrinkToFit="1"/>
    </xf>
    <xf numFmtId="0" fontId="8" fillId="0" borderId="10" xfId="0" applyFont="1" applyFill="1" applyBorder="1" applyAlignment="1">
      <alignment horizontal="center" vertical="center" shrinkToFit="1"/>
    </xf>
    <xf numFmtId="0" fontId="8" fillId="0" borderId="14" xfId="0" applyFont="1" applyFill="1" applyBorder="1" applyAlignment="1">
      <alignment horizontal="center" vertical="center" shrinkToFit="1"/>
    </xf>
    <xf numFmtId="0" fontId="16" fillId="0" borderId="15" xfId="0" applyFont="1" applyFill="1" applyBorder="1"/>
    <xf numFmtId="0" fontId="8" fillId="0" borderId="2" xfId="0" applyFont="1" applyFill="1" applyBorder="1" applyAlignment="1">
      <alignment horizontal="center" vertical="center" shrinkToFit="1"/>
    </xf>
    <xf numFmtId="0" fontId="8" fillId="0" borderId="4" xfId="0" applyFont="1" applyFill="1" applyBorder="1" applyAlignment="1">
      <alignment horizontal="center" vertical="center" shrinkToFit="1"/>
    </xf>
    <xf numFmtId="0" fontId="8" fillId="0" borderId="1" xfId="0" applyFont="1" applyFill="1" applyBorder="1" applyAlignment="1">
      <alignment horizontal="center" vertical="center" shrinkToFit="1"/>
    </xf>
    <xf numFmtId="0" fontId="8" fillId="0" borderId="19" xfId="0" applyFont="1" applyFill="1" applyBorder="1" applyAlignment="1">
      <alignment horizontal="center" vertical="center" shrinkToFit="1"/>
    </xf>
    <xf numFmtId="0" fontId="8" fillId="0" borderId="22" xfId="0" applyFont="1" applyFill="1" applyBorder="1" applyAlignment="1">
      <alignment horizontal="center" vertical="center" shrinkToFit="1"/>
    </xf>
    <xf numFmtId="0" fontId="8" fillId="0" borderId="18" xfId="0" applyFont="1" applyFill="1" applyBorder="1" applyAlignment="1">
      <alignment horizontal="center" vertical="center" shrinkToFit="1"/>
    </xf>
    <xf numFmtId="0" fontId="8" fillId="0" borderId="21" xfId="0" applyFont="1" applyFill="1" applyBorder="1" applyAlignment="1">
      <alignment horizontal="center" vertical="center" shrinkToFit="1"/>
    </xf>
    <xf numFmtId="0" fontId="8" fillId="0" borderId="30" xfId="0" applyFont="1" applyFill="1" applyBorder="1" applyAlignment="1">
      <alignment horizontal="center" vertical="center" shrinkToFit="1"/>
    </xf>
    <xf numFmtId="0" fontId="8" fillId="0" borderId="16" xfId="0" applyFont="1" applyFill="1" applyBorder="1" applyAlignment="1">
      <alignment horizontal="center" vertical="center" shrinkToFit="1"/>
    </xf>
    <xf numFmtId="0" fontId="8" fillId="0" borderId="13" xfId="0" applyFont="1" applyFill="1" applyBorder="1" applyAlignment="1">
      <alignment horizontal="center" vertical="center" shrinkToFit="1"/>
    </xf>
    <xf numFmtId="0" fontId="16" fillId="0" borderId="16" xfId="0" applyFont="1" applyFill="1" applyBorder="1"/>
    <xf numFmtId="0" fontId="8" fillId="0" borderId="25" xfId="0" applyFont="1" applyFill="1" applyBorder="1" applyAlignment="1">
      <alignment horizontal="center" vertical="center" shrinkToFit="1"/>
    </xf>
    <xf numFmtId="0" fontId="8" fillId="0" borderId="27" xfId="0" applyFont="1" applyFill="1" applyBorder="1" applyAlignment="1">
      <alignment horizontal="center" vertical="center" shrinkToFit="1"/>
    </xf>
    <xf numFmtId="0" fontId="8" fillId="0" borderId="3" xfId="0" applyFont="1" applyFill="1" applyBorder="1" applyAlignment="1">
      <alignment horizontal="center" vertical="center" shrinkToFit="1"/>
    </xf>
    <xf numFmtId="0" fontId="16" fillId="0" borderId="4" xfId="0" applyFont="1" applyFill="1" applyBorder="1"/>
    <xf numFmtId="0" fontId="8" fillId="0" borderId="38" xfId="0" applyFont="1" applyFill="1" applyBorder="1" applyAlignment="1">
      <alignment horizontal="center" vertical="center" shrinkToFit="1"/>
    </xf>
    <xf numFmtId="0" fontId="8" fillId="0" borderId="0" xfId="0" applyFont="1" applyFill="1" applyBorder="1" applyAlignment="1">
      <alignment horizontal="center" vertical="center" shrinkToFit="1"/>
    </xf>
    <xf numFmtId="0" fontId="8" fillId="0" borderId="0" xfId="0" applyFont="1" applyFill="1" applyAlignment="1">
      <alignment horizontal="center" shrinkToFit="1"/>
    </xf>
  </cellXfs>
  <cellStyles count="1">
    <cellStyle name="標準" xfId="0" builtinId="0"/>
  </cellStyles>
  <dxfs count="24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  <colors>
    <mruColors>
      <color rgb="FF000000"/>
      <color rgb="FFFFFF66"/>
      <color rgb="FFFFC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18</xdr:col>
      <xdr:colOff>504825</xdr:colOff>
      <xdr:row>43</xdr:row>
      <xdr:rowOff>0</xdr:rowOff>
    </xdr:from>
    <xdr:to>
      <xdr:col>18</xdr:col>
      <xdr:colOff>504825</xdr:colOff>
      <xdr:row>43</xdr:row>
      <xdr:rowOff>0</xdr:rowOff>
    </xdr:to>
    <xdr:sp macro="" textlink="">
      <xdr:nvSpPr>
        <xdr:cNvPr id="2" name="Line 27">
          <a:extLst>
            <a:ext uri="{FF2B5EF4-FFF2-40B4-BE49-F238E27FC236}">
              <a16:creationId xmlns:a16="http://schemas.microsoft.com/office/drawing/2014/main" id="{D30E1EE2-7B6B-4C09-934F-BAC86FB87C12}"/>
            </a:ext>
          </a:extLst>
        </xdr:cNvPr>
        <xdr:cNvSpPr>
          <a:spLocks noChangeShapeType="1"/>
        </xdr:cNvSpPr>
      </xdr:nvSpPr>
      <xdr:spPr bwMode="auto">
        <a:xfrm>
          <a:off x="10677525" y="19469100"/>
          <a:ext cx="0" cy="0"/>
        </a:xfrm>
        <a:prstGeom prst="line">
          <a:avLst/>
        </a:prstGeom>
        <a:noFill/>
        <a:ln w="6350">
          <a:solidFill>
            <a:srgbClr val="000000"/>
          </a:solidFill>
          <a:prstDash val="lgDashDot"/>
          <a:round/>
          <a:headEnd/>
          <a:tailEnd/>
        </a:ln>
      </xdr:spPr>
    </xdr:sp>
    <xdr:clientData/>
  </xdr:twoCellAnchor>
  <xdr:twoCellAnchor>
    <xdr:from>
      <xdr:col>19</xdr:col>
      <xdr:colOff>0</xdr:colOff>
      <xdr:row>43</xdr:row>
      <xdr:rowOff>0</xdr:rowOff>
    </xdr:from>
    <xdr:to>
      <xdr:col>19</xdr:col>
      <xdr:colOff>0</xdr:colOff>
      <xdr:row>43</xdr:row>
      <xdr:rowOff>0</xdr:rowOff>
    </xdr:to>
    <xdr:sp macro="" textlink="">
      <xdr:nvSpPr>
        <xdr:cNvPr id="3" name="Line 28">
          <a:extLst>
            <a:ext uri="{FF2B5EF4-FFF2-40B4-BE49-F238E27FC236}">
              <a16:creationId xmlns:a16="http://schemas.microsoft.com/office/drawing/2014/main" id="{4F196E6C-04A7-4A90-AADC-05CF65BF61C7}"/>
            </a:ext>
          </a:extLst>
        </xdr:cNvPr>
        <xdr:cNvSpPr>
          <a:spLocks noChangeShapeType="1"/>
        </xdr:cNvSpPr>
      </xdr:nvSpPr>
      <xdr:spPr bwMode="auto">
        <a:xfrm>
          <a:off x="13268325" y="19469100"/>
          <a:ext cx="0" cy="0"/>
        </a:xfrm>
        <a:prstGeom prst="line">
          <a:avLst/>
        </a:prstGeom>
        <a:noFill/>
        <a:ln w="6350">
          <a:solidFill>
            <a:srgbClr val="000000"/>
          </a:solidFill>
          <a:prstDash val="lgDashDot"/>
          <a:round/>
          <a:headEnd/>
          <a:tailEnd/>
        </a:ln>
      </xdr:spPr>
    </xdr:sp>
    <xdr:clientData/>
  </xdr:twoCellAnchor>
  <xdr:twoCellAnchor>
    <xdr:from>
      <xdr:col>19</xdr:col>
      <xdr:colOff>0</xdr:colOff>
      <xdr:row>43</xdr:row>
      <xdr:rowOff>0</xdr:rowOff>
    </xdr:from>
    <xdr:to>
      <xdr:col>19</xdr:col>
      <xdr:colOff>0</xdr:colOff>
      <xdr:row>43</xdr:row>
      <xdr:rowOff>0</xdr:rowOff>
    </xdr:to>
    <xdr:sp macro="" textlink="">
      <xdr:nvSpPr>
        <xdr:cNvPr id="4" name="Line 35">
          <a:extLst>
            <a:ext uri="{FF2B5EF4-FFF2-40B4-BE49-F238E27FC236}">
              <a16:creationId xmlns:a16="http://schemas.microsoft.com/office/drawing/2014/main" id="{FFBF8658-6616-46A9-BEAB-606F48CB5896}"/>
            </a:ext>
          </a:extLst>
        </xdr:cNvPr>
        <xdr:cNvSpPr>
          <a:spLocks noChangeShapeType="1"/>
        </xdr:cNvSpPr>
      </xdr:nvSpPr>
      <xdr:spPr bwMode="auto">
        <a:xfrm>
          <a:off x="13268325" y="19469100"/>
          <a:ext cx="0" cy="0"/>
        </a:xfrm>
        <a:prstGeom prst="line">
          <a:avLst/>
        </a:prstGeom>
        <a:noFill/>
        <a:ln w="6350">
          <a:solidFill>
            <a:srgbClr val="000000"/>
          </a:solidFill>
          <a:prstDash val="lgDashDot"/>
          <a:round/>
          <a:headEnd/>
          <a:tailEnd/>
        </a:ln>
      </xdr:spPr>
    </xdr:sp>
    <xdr:clientData/>
  </xdr:twoCellAnchor>
  <xdr:twoCellAnchor>
    <xdr:from>
      <xdr:col>4</xdr:col>
      <xdr:colOff>457200</xdr:colOff>
      <xdr:row>43</xdr:row>
      <xdr:rowOff>0</xdr:rowOff>
    </xdr:from>
    <xdr:to>
      <xdr:col>4</xdr:col>
      <xdr:colOff>457200</xdr:colOff>
      <xdr:row>43</xdr:row>
      <xdr:rowOff>0</xdr:rowOff>
    </xdr:to>
    <xdr:sp macro="" textlink="">
      <xdr:nvSpPr>
        <xdr:cNvPr id="5" name="Line 49">
          <a:extLst>
            <a:ext uri="{FF2B5EF4-FFF2-40B4-BE49-F238E27FC236}">
              <a16:creationId xmlns:a16="http://schemas.microsoft.com/office/drawing/2014/main" id="{359EEFE2-47C5-4502-B4F5-E5C15950322E}"/>
            </a:ext>
          </a:extLst>
        </xdr:cNvPr>
        <xdr:cNvSpPr>
          <a:spLocks noChangeShapeType="1"/>
        </xdr:cNvSpPr>
      </xdr:nvSpPr>
      <xdr:spPr bwMode="auto">
        <a:xfrm>
          <a:off x="1409700" y="194691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419100</xdr:colOff>
      <xdr:row>43</xdr:row>
      <xdr:rowOff>0</xdr:rowOff>
    </xdr:from>
    <xdr:to>
      <xdr:col>18</xdr:col>
      <xdr:colOff>419100</xdr:colOff>
      <xdr:row>43</xdr:row>
      <xdr:rowOff>0</xdr:rowOff>
    </xdr:to>
    <xdr:sp macro="" textlink="">
      <xdr:nvSpPr>
        <xdr:cNvPr id="6" name="Line 50">
          <a:extLst>
            <a:ext uri="{FF2B5EF4-FFF2-40B4-BE49-F238E27FC236}">
              <a16:creationId xmlns:a16="http://schemas.microsoft.com/office/drawing/2014/main" id="{26C5679C-449C-4340-B271-42C742B79A3A}"/>
            </a:ext>
          </a:extLst>
        </xdr:cNvPr>
        <xdr:cNvSpPr>
          <a:spLocks noChangeShapeType="1"/>
        </xdr:cNvSpPr>
      </xdr:nvSpPr>
      <xdr:spPr bwMode="auto">
        <a:xfrm>
          <a:off x="10591800" y="194691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20</xdr:col>
      <xdr:colOff>142875</xdr:colOff>
      <xdr:row>77</xdr:row>
      <xdr:rowOff>190500</xdr:rowOff>
    </xdr:from>
    <xdr:to>
      <xdr:col>20</xdr:col>
      <xdr:colOff>142875</xdr:colOff>
      <xdr:row>95</xdr:row>
      <xdr:rowOff>19050</xdr:rowOff>
    </xdr:to>
    <xdr:cxnSp macro="">
      <xdr:nvCxnSpPr>
        <xdr:cNvPr id="7" name="直線コネクタ 7">
          <a:extLst>
            <a:ext uri="{FF2B5EF4-FFF2-40B4-BE49-F238E27FC236}">
              <a16:creationId xmlns:a16="http://schemas.microsoft.com/office/drawing/2014/main" id="{2004550D-C6AC-45CC-92CC-79FFBA0A78C9}"/>
            </a:ext>
          </a:extLst>
        </xdr:cNvPr>
        <xdr:cNvCxnSpPr>
          <a:cxnSpLocks noChangeShapeType="1"/>
        </xdr:cNvCxnSpPr>
      </xdr:nvCxnSpPr>
      <xdr:spPr bwMode="auto">
        <a:xfrm rot="16200000" flipH="1">
          <a:off x="11858625" y="28584525"/>
          <a:ext cx="3600450" cy="0"/>
        </a:xfrm>
        <a:prstGeom prst="line">
          <a:avLst/>
        </a:prstGeom>
        <a:noFill/>
        <a:ln w="9525" algn="ctr">
          <a:solidFill>
            <a:srgbClr val="000000"/>
          </a:solidFill>
          <a:round/>
          <a:headEnd/>
          <a:tailEnd/>
        </a:ln>
      </xdr:spPr>
    </xdr:cxnSp>
    <xdr:clientData/>
  </xdr:twoCellAnchor>
  <xdr:twoCellAnchor>
    <xdr:from>
      <xdr:col>33</xdr:col>
      <xdr:colOff>295275</xdr:colOff>
      <xdr:row>85</xdr:row>
      <xdr:rowOff>28575</xdr:rowOff>
    </xdr:from>
    <xdr:to>
      <xdr:col>33</xdr:col>
      <xdr:colOff>295275</xdr:colOff>
      <xdr:row>102</xdr:row>
      <xdr:rowOff>66675</xdr:rowOff>
    </xdr:to>
    <xdr:cxnSp macro="">
      <xdr:nvCxnSpPr>
        <xdr:cNvPr id="8" name="直線コネクタ 7">
          <a:extLst>
            <a:ext uri="{FF2B5EF4-FFF2-40B4-BE49-F238E27FC236}">
              <a16:creationId xmlns:a16="http://schemas.microsoft.com/office/drawing/2014/main" id="{B1FD0688-2FC7-497E-80B2-DC29E3D56279}"/>
            </a:ext>
          </a:extLst>
        </xdr:cNvPr>
        <xdr:cNvCxnSpPr>
          <a:cxnSpLocks noChangeShapeType="1"/>
        </xdr:cNvCxnSpPr>
      </xdr:nvCxnSpPr>
      <xdr:spPr bwMode="auto">
        <a:xfrm rot="16200000" flipH="1">
          <a:off x="20726400" y="30099000"/>
          <a:ext cx="3600450" cy="0"/>
        </a:xfrm>
        <a:prstGeom prst="line">
          <a:avLst/>
        </a:prstGeom>
        <a:noFill/>
        <a:ln w="9525" algn="ctr">
          <a:solidFill>
            <a:srgbClr val="000000"/>
          </a:solidFill>
          <a:round/>
          <a:headEnd/>
          <a:tailEnd/>
        </a:ln>
      </xdr:spPr>
    </xdr:cxnSp>
    <xdr:clientData/>
  </xdr:twoCellAnchor>
  <xdr:twoCellAnchor>
    <xdr:from>
      <xdr:col>22</xdr:col>
      <xdr:colOff>0</xdr:colOff>
      <xdr:row>43</xdr:row>
      <xdr:rowOff>0</xdr:rowOff>
    </xdr:from>
    <xdr:to>
      <xdr:col>22</xdr:col>
      <xdr:colOff>0</xdr:colOff>
      <xdr:row>43</xdr:row>
      <xdr:rowOff>0</xdr:rowOff>
    </xdr:to>
    <xdr:sp macro="" textlink="">
      <xdr:nvSpPr>
        <xdr:cNvPr id="9" name="Line 1">
          <a:extLst>
            <a:ext uri="{FF2B5EF4-FFF2-40B4-BE49-F238E27FC236}">
              <a16:creationId xmlns:a16="http://schemas.microsoft.com/office/drawing/2014/main" id="{DBA67244-D3C0-4D59-AE04-1D82F1362EFA}"/>
            </a:ext>
          </a:extLst>
        </xdr:cNvPr>
        <xdr:cNvSpPr>
          <a:spLocks noChangeShapeType="1"/>
        </xdr:cNvSpPr>
      </xdr:nvSpPr>
      <xdr:spPr bwMode="auto">
        <a:xfrm>
          <a:off x="14058900" y="19469100"/>
          <a:ext cx="0" cy="0"/>
        </a:xfrm>
        <a:prstGeom prst="line">
          <a:avLst/>
        </a:prstGeom>
        <a:noFill/>
        <a:ln w="6350">
          <a:solidFill>
            <a:srgbClr val="000000"/>
          </a:solidFill>
          <a:prstDash val="lgDashDot"/>
          <a:round/>
          <a:headEnd/>
          <a:tailEnd/>
        </a:ln>
      </xdr:spPr>
    </xdr:sp>
    <xdr:clientData/>
  </xdr:twoCellAnchor>
  <xdr:twoCellAnchor>
    <xdr:from>
      <xdr:col>25</xdr:col>
      <xdr:colOff>581025</xdr:colOff>
      <xdr:row>43</xdr:row>
      <xdr:rowOff>0</xdr:rowOff>
    </xdr:from>
    <xdr:to>
      <xdr:col>25</xdr:col>
      <xdr:colOff>581025</xdr:colOff>
      <xdr:row>43</xdr:row>
      <xdr:rowOff>0</xdr:rowOff>
    </xdr:to>
    <xdr:sp macro="" textlink="">
      <xdr:nvSpPr>
        <xdr:cNvPr id="10" name="Line 2">
          <a:extLst>
            <a:ext uri="{FF2B5EF4-FFF2-40B4-BE49-F238E27FC236}">
              <a16:creationId xmlns:a16="http://schemas.microsoft.com/office/drawing/2014/main" id="{488AEE4C-77C8-45F4-A457-F8BCA0E4783B}"/>
            </a:ext>
          </a:extLst>
        </xdr:cNvPr>
        <xdr:cNvSpPr>
          <a:spLocks noChangeShapeType="1"/>
        </xdr:cNvSpPr>
      </xdr:nvSpPr>
      <xdr:spPr bwMode="auto">
        <a:xfrm>
          <a:off x="15354300" y="19469100"/>
          <a:ext cx="0" cy="0"/>
        </a:xfrm>
        <a:prstGeom prst="line">
          <a:avLst/>
        </a:prstGeom>
        <a:noFill/>
        <a:ln w="6350">
          <a:solidFill>
            <a:srgbClr val="000000"/>
          </a:solidFill>
          <a:prstDash val="lgDashDot"/>
          <a:round/>
          <a:headEnd/>
          <a:tailEnd/>
        </a:ln>
      </xdr:spPr>
    </xdr:sp>
    <xdr:clientData/>
  </xdr:twoCellAnchor>
  <xdr:twoCellAnchor>
    <xdr:from>
      <xdr:col>22</xdr:col>
      <xdr:colOff>0</xdr:colOff>
      <xdr:row>43</xdr:row>
      <xdr:rowOff>0</xdr:rowOff>
    </xdr:from>
    <xdr:to>
      <xdr:col>22</xdr:col>
      <xdr:colOff>0</xdr:colOff>
      <xdr:row>43</xdr:row>
      <xdr:rowOff>0</xdr:rowOff>
    </xdr:to>
    <xdr:sp macro="" textlink="">
      <xdr:nvSpPr>
        <xdr:cNvPr id="11" name="Line 4">
          <a:extLst>
            <a:ext uri="{FF2B5EF4-FFF2-40B4-BE49-F238E27FC236}">
              <a16:creationId xmlns:a16="http://schemas.microsoft.com/office/drawing/2014/main" id="{3B2B558B-6837-4AD0-8DD6-F502D782BA1D}"/>
            </a:ext>
          </a:extLst>
        </xdr:cNvPr>
        <xdr:cNvSpPr>
          <a:spLocks noChangeShapeType="1"/>
        </xdr:cNvSpPr>
      </xdr:nvSpPr>
      <xdr:spPr bwMode="auto">
        <a:xfrm>
          <a:off x="14058900" y="194691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0</xdr:colOff>
      <xdr:row>43</xdr:row>
      <xdr:rowOff>0</xdr:rowOff>
    </xdr:from>
    <xdr:to>
      <xdr:col>22</xdr:col>
      <xdr:colOff>0</xdr:colOff>
      <xdr:row>43</xdr:row>
      <xdr:rowOff>0</xdr:rowOff>
    </xdr:to>
    <xdr:sp macro="" textlink="">
      <xdr:nvSpPr>
        <xdr:cNvPr id="12" name="Line 5">
          <a:extLst>
            <a:ext uri="{FF2B5EF4-FFF2-40B4-BE49-F238E27FC236}">
              <a16:creationId xmlns:a16="http://schemas.microsoft.com/office/drawing/2014/main" id="{A6F38059-C721-417A-94B5-AF4D4781B839}"/>
            </a:ext>
          </a:extLst>
        </xdr:cNvPr>
        <xdr:cNvSpPr>
          <a:spLocks noChangeShapeType="1"/>
        </xdr:cNvSpPr>
      </xdr:nvSpPr>
      <xdr:spPr bwMode="auto">
        <a:xfrm>
          <a:off x="14058900" y="194691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39</xdr:col>
      <xdr:colOff>247650</xdr:colOff>
      <xdr:row>43</xdr:row>
      <xdr:rowOff>0</xdr:rowOff>
    </xdr:from>
    <xdr:to>
      <xdr:col>39</xdr:col>
      <xdr:colOff>247650</xdr:colOff>
      <xdr:row>43</xdr:row>
      <xdr:rowOff>0</xdr:rowOff>
    </xdr:to>
    <xdr:sp macro="" textlink="">
      <xdr:nvSpPr>
        <xdr:cNvPr id="13" name="Line 3">
          <a:extLst>
            <a:ext uri="{FF2B5EF4-FFF2-40B4-BE49-F238E27FC236}">
              <a16:creationId xmlns:a16="http://schemas.microsoft.com/office/drawing/2014/main" id="{FB475CAE-2FC7-49DB-9BA6-30CF6D6A96EA}"/>
            </a:ext>
          </a:extLst>
        </xdr:cNvPr>
        <xdr:cNvSpPr>
          <a:spLocks noChangeShapeType="1"/>
        </xdr:cNvSpPr>
      </xdr:nvSpPr>
      <xdr:spPr bwMode="auto">
        <a:xfrm>
          <a:off x="24031575" y="19469100"/>
          <a:ext cx="0" cy="0"/>
        </a:xfrm>
        <a:prstGeom prst="line">
          <a:avLst/>
        </a:prstGeom>
        <a:noFill/>
        <a:ln w="6350">
          <a:solidFill>
            <a:srgbClr val="000000"/>
          </a:solidFill>
          <a:prstDash val="lgDashDot"/>
          <a:round/>
          <a:headEnd/>
          <a:tailEnd/>
        </a:ln>
      </xdr:spPr>
    </xdr:sp>
    <xdr:clientData/>
  </xdr:twoCellAnchor>
  <xdr:twoCellAnchor>
    <xdr:from>
      <xdr:col>68</xdr:col>
      <xdr:colOff>1905000</xdr:colOff>
      <xdr:row>1</xdr:row>
      <xdr:rowOff>391583</xdr:rowOff>
    </xdr:from>
    <xdr:to>
      <xdr:col>68</xdr:col>
      <xdr:colOff>2032000</xdr:colOff>
      <xdr:row>3</xdr:row>
      <xdr:rowOff>359832</xdr:rowOff>
    </xdr:to>
    <xdr:sp macro="" textlink="">
      <xdr:nvSpPr>
        <xdr:cNvPr id="14" name="下矢印 2">
          <a:extLst>
            <a:ext uri="{FF2B5EF4-FFF2-40B4-BE49-F238E27FC236}">
              <a16:creationId xmlns:a16="http://schemas.microsoft.com/office/drawing/2014/main" id="{8DD1EE6D-3AA2-4E0E-9720-39F95EAFDC2E}"/>
            </a:ext>
          </a:extLst>
        </xdr:cNvPr>
        <xdr:cNvSpPr/>
      </xdr:nvSpPr>
      <xdr:spPr bwMode="auto">
        <a:xfrm>
          <a:off x="43453050" y="658283"/>
          <a:ext cx="127000" cy="958849"/>
        </a:xfrm>
        <a:prstGeom prst="downArrow">
          <a:avLst/>
        </a:prstGeom>
        <a:solidFill>
          <a:srgbClr val="0070C0"/>
        </a:solidFill>
        <a:ln>
          <a:headEnd type="none" w="med" len="med"/>
          <a:tailEnd type="none" w="med" len="med"/>
        </a:ln>
      </xdr:spPr>
      <xdr:style>
        <a:lnRef idx="2">
          <a:schemeClr val="accent1"/>
        </a:lnRef>
        <a:fillRef idx="1">
          <a:schemeClr val="l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t" upright="1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68</xdr:col>
      <xdr:colOff>1905000</xdr:colOff>
      <xdr:row>1</xdr:row>
      <xdr:rowOff>391583</xdr:rowOff>
    </xdr:from>
    <xdr:to>
      <xdr:col>68</xdr:col>
      <xdr:colOff>2032000</xdr:colOff>
      <xdr:row>3</xdr:row>
      <xdr:rowOff>359832</xdr:rowOff>
    </xdr:to>
    <xdr:sp macro="" textlink="">
      <xdr:nvSpPr>
        <xdr:cNvPr id="15" name="下矢印 20">
          <a:extLst>
            <a:ext uri="{FF2B5EF4-FFF2-40B4-BE49-F238E27FC236}">
              <a16:creationId xmlns:a16="http://schemas.microsoft.com/office/drawing/2014/main" id="{BD24E331-E7DA-447D-B0D0-146E4BC5BF4B}"/>
            </a:ext>
          </a:extLst>
        </xdr:cNvPr>
        <xdr:cNvSpPr/>
      </xdr:nvSpPr>
      <xdr:spPr bwMode="auto">
        <a:xfrm>
          <a:off x="43453050" y="658283"/>
          <a:ext cx="127000" cy="958849"/>
        </a:xfrm>
        <a:prstGeom prst="downArrow">
          <a:avLst/>
        </a:prstGeom>
        <a:solidFill>
          <a:srgbClr val="0070C0"/>
        </a:solidFill>
        <a:ln>
          <a:headEnd type="none" w="med" len="med"/>
          <a:tailEnd type="none" w="med" len="med"/>
        </a:ln>
      </xdr:spPr>
      <xdr:style>
        <a:lnRef idx="2">
          <a:schemeClr val="accent1"/>
        </a:lnRef>
        <a:fillRef idx="1">
          <a:schemeClr val="l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t" upright="1"/>
        <a:lstStyle/>
        <a:p>
          <a:pPr algn="l"/>
          <a:endParaRPr kumimoji="1" lang="ja-JP" altLang="en-US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18</xdr:col>
      <xdr:colOff>504825</xdr:colOff>
      <xdr:row>43</xdr:row>
      <xdr:rowOff>0</xdr:rowOff>
    </xdr:from>
    <xdr:to>
      <xdr:col>18</xdr:col>
      <xdr:colOff>504825</xdr:colOff>
      <xdr:row>43</xdr:row>
      <xdr:rowOff>0</xdr:rowOff>
    </xdr:to>
    <xdr:sp macro="" textlink="">
      <xdr:nvSpPr>
        <xdr:cNvPr id="3073" name="Line 27">
          <a:extLst>
            <a:ext uri="{FF2B5EF4-FFF2-40B4-BE49-F238E27FC236}">
              <a16:creationId xmlns:a16="http://schemas.microsoft.com/office/drawing/2014/main" id="{00000000-0008-0000-0000-0000010C0000}"/>
            </a:ext>
          </a:extLst>
        </xdr:cNvPr>
        <xdr:cNvSpPr>
          <a:spLocks noChangeShapeType="1"/>
        </xdr:cNvSpPr>
      </xdr:nvSpPr>
      <xdr:spPr bwMode="auto">
        <a:xfrm>
          <a:off x="10677525" y="16783050"/>
          <a:ext cx="0" cy="0"/>
        </a:xfrm>
        <a:prstGeom prst="line">
          <a:avLst/>
        </a:prstGeom>
        <a:noFill/>
        <a:ln w="6350">
          <a:solidFill>
            <a:srgbClr val="000000"/>
          </a:solidFill>
          <a:prstDash val="lgDashDot"/>
          <a:round/>
          <a:headEnd/>
          <a:tailEnd/>
        </a:ln>
      </xdr:spPr>
    </xdr:sp>
    <xdr:clientData/>
  </xdr:twoCellAnchor>
  <xdr:twoCellAnchor>
    <xdr:from>
      <xdr:col>19</xdr:col>
      <xdr:colOff>0</xdr:colOff>
      <xdr:row>43</xdr:row>
      <xdr:rowOff>0</xdr:rowOff>
    </xdr:from>
    <xdr:to>
      <xdr:col>19</xdr:col>
      <xdr:colOff>0</xdr:colOff>
      <xdr:row>43</xdr:row>
      <xdr:rowOff>0</xdr:rowOff>
    </xdr:to>
    <xdr:sp macro="" textlink="">
      <xdr:nvSpPr>
        <xdr:cNvPr id="3074" name="Line 28">
          <a:extLst>
            <a:ext uri="{FF2B5EF4-FFF2-40B4-BE49-F238E27FC236}">
              <a16:creationId xmlns:a16="http://schemas.microsoft.com/office/drawing/2014/main" id="{00000000-0008-0000-0000-0000020C0000}"/>
            </a:ext>
          </a:extLst>
        </xdr:cNvPr>
        <xdr:cNvSpPr>
          <a:spLocks noChangeShapeType="1"/>
        </xdr:cNvSpPr>
      </xdr:nvSpPr>
      <xdr:spPr bwMode="auto">
        <a:xfrm>
          <a:off x="13268325" y="16783050"/>
          <a:ext cx="0" cy="0"/>
        </a:xfrm>
        <a:prstGeom prst="line">
          <a:avLst/>
        </a:prstGeom>
        <a:noFill/>
        <a:ln w="6350">
          <a:solidFill>
            <a:srgbClr val="000000"/>
          </a:solidFill>
          <a:prstDash val="lgDashDot"/>
          <a:round/>
          <a:headEnd/>
          <a:tailEnd/>
        </a:ln>
      </xdr:spPr>
    </xdr:sp>
    <xdr:clientData/>
  </xdr:twoCellAnchor>
  <xdr:twoCellAnchor>
    <xdr:from>
      <xdr:col>19</xdr:col>
      <xdr:colOff>0</xdr:colOff>
      <xdr:row>43</xdr:row>
      <xdr:rowOff>0</xdr:rowOff>
    </xdr:from>
    <xdr:to>
      <xdr:col>19</xdr:col>
      <xdr:colOff>0</xdr:colOff>
      <xdr:row>43</xdr:row>
      <xdr:rowOff>0</xdr:rowOff>
    </xdr:to>
    <xdr:sp macro="" textlink="">
      <xdr:nvSpPr>
        <xdr:cNvPr id="3075" name="Line 35">
          <a:extLst>
            <a:ext uri="{FF2B5EF4-FFF2-40B4-BE49-F238E27FC236}">
              <a16:creationId xmlns:a16="http://schemas.microsoft.com/office/drawing/2014/main" id="{00000000-0008-0000-0000-0000030C0000}"/>
            </a:ext>
          </a:extLst>
        </xdr:cNvPr>
        <xdr:cNvSpPr>
          <a:spLocks noChangeShapeType="1"/>
        </xdr:cNvSpPr>
      </xdr:nvSpPr>
      <xdr:spPr bwMode="auto">
        <a:xfrm>
          <a:off x="13268325" y="16783050"/>
          <a:ext cx="0" cy="0"/>
        </a:xfrm>
        <a:prstGeom prst="line">
          <a:avLst/>
        </a:prstGeom>
        <a:noFill/>
        <a:ln w="6350">
          <a:solidFill>
            <a:srgbClr val="000000"/>
          </a:solidFill>
          <a:prstDash val="lgDashDot"/>
          <a:round/>
          <a:headEnd/>
          <a:tailEnd/>
        </a:ln>
      </xdr:spPr>
    </xdr:sp>
    <xdr:clientData/>
  </xdr:twoCellAnchor>
  <xdr:twoCellAnchor>
    <xdr:from>
      <xdr:col>4</xdr:col>
      <xdr:colOff>457200</xdr:colOff>
      <xdr:row>43</xdr:row>
      <xdr:rowOff>0</xdr:rowOff>
    </xdr:from>
    <xdr:to>
      <xdr:col>4</xdr:col>
      <xdr:colOff>457200</xdr:colOff>
      <xdr:row>43</xdr:row>
      <xdr:rowOff>0</xdr:rowOff>
    </xdr:to>
    <xdr:sp macro="" textlink="">
      <xdr:nvSpPr>
        <xdr:cNvPr id="3076" name="Line 49">
          <a:extLst>
            <a:ext uri="{FF2B5EF4-FFF2-40B4-BE49-F238E27FC236}">
              <a16:creationId xmlns:a16="http://schemas.microsoft.com/office/drawing/2014/main" id="{00000000-0008-0000-0000-0000040C0000}"/>
            </a:ext>
          </a:extLst>
        </xdr:cNvPr>
        <xdr:cNvSpPr>
          <a:spLocks noChangeShapeType="1"/>
        </xdr:cNvSpPr>
      </xdr:nvSpPr>
      <xdr:spPr bwMode="auto">
        <a:xfrm>
          <a:off x="1409700" y="167830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419100</xdr:colOff>
      <xdr:row>43</xdr:row>
      <xdr:rowOff>0</xdr:rowOff>
    </xdr:from>
    <xdr:to>
      <xdr:col>18</xdr:col>
      <xdr:colOff>419100</xdr:colOff>
      <xdr:row>43</xdr:row>
      <xdr:rowOff>0</xdr:rowOff>
    </xdr:to>
    <xdr:sp macro="" textlink="">
      <xdr:nvSpPr>
        <xdr:cNvPr id="3077" name="Line 50">
          <a:extLst>
            <a:ext uri="{FF2B5EF4-FFF2-40B4-BE49-F238E27FC236}">
              <a16:creationId xmlns:a16="http://schemas.microsoft.com/office/drawing/2014/main" id="{00000000-0008-0000-0000-0000050C0000}"/>
            </a:ext>
          </a:extLst>
        </xdr:cNvPr>
        <xdr:cNvSpPr>
          <a:spLocks noChangeShapeType="1"/>
        </xdr:cNvSpPr>
      </xdr:nvSpPr>
      <xdr:spPr bwMode="auto">
        <a:xfrm>
          <a:off x="10591800" y="167830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20</xdr:col>
      <xdr:colOff>142875</xdr:colOff>
      <xdr:row>77</xdr:row>
      <xdr:rowOff>190500</xdr:rowOff>
    </xdr:from>
    <xdr:to>
      <xdr:col>20</xdr:col>
      <xdr:colOff>142875</xdr:colOff>
      <xdr:row>95</xdr:row>
      <xdr:rowOff>19050</xdr:rowOff>
    </xdr:to>
    <xdr:cxnSp macro="">
      <xdr:nvCxnSpPr>
        <xdr:cNvPr id="3078" name="直線コネクタ 7">
          <a:extLst>
            <a:ext uri="{FF2B5EF4-FFF2-40B4-BE49-F238E27FC236}">
              <a16:creationId xmlns:a16="http://schemas.microsoft.com/office/drawing/2014/main" id="{00000000-0008-0000-0000-0000060C0000}"/>
            </a:ext>
          </a:extLst>
        </xdr:cNvPr>
        <xdr:cNvCxnSpPr>
          <a:cxnSpLocks noChangeShapeType="1"/>
        </xdr:cNvCxnSpPr>
      </xdr:nvCxnSpPr>
      <xdr:spPr bwMode="auto">
        <a:xfrm rot="16200000" flipH="1">
          <a:off x="12111037" y="24303038"/>
          <a:ext cx="3095625" cy="0"/>
        </a:xfrm>
        <a:prstGeom prst="line">
          <a:avLst/>
        </a:prstGeom>
        <a:noFill/>
        <a:ln w="9525" algn="ctr">
          <a:solidFill>
            <a:srgbClr val="000000"/>
          </a:solidFill>
          <a:round/>
          <a:headEnd/>
          <a:tailEnd/>
        </a:ln>
      </xdr:spPr>
    </xdr:cxnSp>
    <xdr:clientData/>
  </xdr:twoCellAnchor>
  <xdr:twoCellAnchor>
    <xdr:from>
      <xdr:col>33</xdr:col>
      <xdr:colOff>295275</xdr:colOff>
      <xdr:row>85</xdr:row>
      <xdr:rowOff>28575</xdr:rowOff>
    </xdr:from>
    <xdr:to>
      <xdr:col>33</xdr:col>
      <xdr:colOff>295275</xdr:colOff>
      <xdr:row>102</xdr:row>
      <xdr:rowOff>66675</xdr:rowOff>
    </xdr:to>
    <xdr:cxnSp macro="">
      <xdr:nvCxnSpPr>
        <xdr:cNvPr id="3079" name="直線コネクタ 7">
          <a:extLst>
            <a:ext uri="{FF2B5EF4-FFF2-40B4-BE49-F238E27FC236}">
              <a16:creationId xmlns:a16="http://schemas.microsoft.com/office/drawing/2014/main" id="{00000000-0008-0000-0000-0000070C0000}"/>
            </a:ext>
          </a:extLst>
        </xdr:cNvPr>
        <xdr:cNvCxnSpPr>
          <a:cxnSpLocks noChangeShapeType="1"/>
        </xdr:cNvCxnSpPr>
      </xdr:nvCxnSpPr>
      <xdr:spPr bwMode="auto">
        <a:xfrm rot="16200000" flipH="1">
          <a:off x="20835937" y="25607963"/>
          <a:ext cx="3114675" cy="0"/>
        </a:xfrm>
        <a:prstGeom prst="line">
          <a:avLst/>
        </a:prstGeom>
        <a:noFill/>
        <a:ln w="9525" algn="ctr">
          <a:solidFill>
            <a:srgbClr val="000000"/>
          </a:solidFill>
          <a:round/>
          <a:headEnd/>
          <a:tailEnd/>
        </a:ln>
      </xdr:spPr>
    </xdr:cxnSp>
    <xdr:clientData/>
  </xdr:twoCellAnchor>
  <xdr:twoCellAnchor>
    <xdr:from>
      <xdr:col>22</xdr:col>
      <xdr:colOff>0</xdr:colOff>
      <xdr:row>43</xdr:row>
      <xdr:rowOff>0</xdr:rowOff>
    </xdr:from>
    <xdr:to>
      <xdr:col>22</xdr:col>
      <xdr:colOff>0</xdr:colOff>
      <xdr:row>43</xdr:row>
      <xdr:rowOff>0</xdr:rowOff>
    </xdr:to>
    <xdr:sp macro="" textlink="">
      <xdr:nvSpPr>
        <xdr:cNvPr id="3080" name="Line 1">
          <a:extLst>
            <a:ext uri="{FF2B5EF4-FFF2-40B4-BE49-F238E27FC236}">
              <a16:creationId xmlns:a16="http://schemas.microsoft.com/office/drawing/2014/main" id="{00000000-0008-0000-0000-0000080C0000}"/>
            </a:ext>
          </a:extLst>
        </xdr:cNvPr>
        <xdr:cNvSpPr>
          <a:spLocks noChangeShapeType="1"/>
        </xdr:cNvSpPr>
      </xdr:nvSpPr>
      <xdr:spPr bwMode="auto">
        <a:xfrm>
          <a:off x="14058900" y="16783050"/>
          <a:ext cx="0" cy="0"/>
        </a:xfrm>
        <a:prstGeom prst="line">
          <a:avLst/>
        </a:prstGeom>
        <a:noFill/>
        <a:ln w="6350">
          <a:solidFill>
            <a:srgbClr val="000000"/>
          </a:solidFill>
          <a:prstDash val="lgDashDot"/>
          <a:round/>
          <a:headEnd/>
          <a:tailEnd/>
        </a:ln>
      </xdr:spPr>
    </xdr:sp>
    <xdr:clientData/>
  </xdr:twoCellAnchor>
  <xdr:twoCellAnchor>
    <xdr:from>
      <xdr:col>25</xdr:col>
      <xdr:colOff>581025</xdr:colOff>
      <xdr:row>43</xdr:row>
      <xdr:rowOff>0</xdr:rowOff>
    </xdr:from>
    <xdr:to>
      <xdr:col>25</xdr:col>
      <xdr:colOff>581025</xdr:colOff>
      <xdr:row>43</xdr:row>
      <xdr:rowOff>0</xdr:rowOff>
    </xdr:to>
    <xdr:sp macro="" textlink="">
      <xdr:nvSpPr>
        <xdr:cNvPr id="3081" name="Line 2">
          <a:extLst>
            <a:ext uri="{FF2B5EF4-FFF2-40B4-BE49-F238E27FC236}">
              <a16:creationId xmlns:a16="http://schemas.microsoft.com/office/drawing/2014/main" id="{00000000-0008-0000-0000-0000090C0000}"/>
            </a:ext>
          </a:extLst>
        </xdr:cNvPr>
        <xdr:cNvSpPr>
          <a:spLocks noChangeShapeType="1"/>
        </xdr:cNvSpPr>
      </xdr:nvSpPr>
      <xdr:spPr bwMode="auto">
        <a:xfrm>
          <a:off x="15354300" y="16783050"/>
          <a:ext cx="0" cy="0"/>
        </a:xfrm>
        <a:prstGeom prst="line">
          <a:avLst/>
        </a:prstGeom>
        <a:noFill/>
        <a:ln w="6350">
          <a:solidFill>
            <a:srgbClr val="000000"/>
          </a:solidFill>
          <a:prstDash val="lgDashDot"/>
          <a:round/>
          <a:headEnd/>
          <a:tailEnd/>
        </a:ln>
      </xdr:spPr>
    </xdr:sp>
    <xdr:clientData/>
  </xdr:twoCellAnchor>
  <xdr:twoCellAnchor>
    <xdr:from>
      <xdr:col>22</xdr:col>
      <xdr:colOff>0</xdr:colOff>
      <xdr:row>43</xdr:row>
      <xdr:rowOff>0</xdr:rowOff>
    </xdr:from>
    <xdr:to>
      <xdr:col>22</xdr:col>
      <xdr:colOff>0</xdr:colOff>
      <xdr:row>43</xdr:row>
      <xdr:rowOff>0</xdr:rowOff>
    </xdr:to>
    <xdr:sp macro="" textlink="">
      <xdr:nvSpPr>
        <xdr:cNvPr id="3082" name="Line 4">
          <a:extLst>
            <a:ext uri="{FF2B5EF4-FFF2-40B4-BE49-F238E27FC236}">
              <a16:creationId xmlns:a16="http://schemas.microsoft.com/office/drawing/2014/main" id="{00000000-0008-0000-0000-00000A0C0000}"/>
            </a:ext>
          </a:extLst>
        </xdr:cNvPr>
        <xdr:cNvSpPr>
          <a:spLocks noChangeShapeType="1"/>
        </xdr:cNvSpPr>
      </xdr:nvSpPr>
      <xdr:spPr bwMode="auto">
        <a:xfrm>
          <a:off x="14058900" y="167830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0</xdr:colOff>
      <xdr:row>43</xdr:row>
      <xdr:rowOff>0</xdr:rowOff>
    </xdr:from>
    <xdr:to>
      <xdr:col>22</xdr:col>
      <xdr:colOff>0</xdr:colOff>
      <xdr:row>43</xdr:row>
      <xdr:rowOff>0</xdr:rowOff>
    </xdr:to>
    <xdr:sp macro="" textlink="">
      <xdr:nvSpPr>
        <xdr:cNvPr id="3083" name="Line 5">
          <a:extLst>
            <a:ext uri="{FF2B5EF4-FFF2-40B4-BE49-F238E27FC236}">
              <a16:creationId xmlns:a16="http://schemas.microsoft.com/office/drawing/2014/main" id="{00000000-0008-0000-0000-00000B0C0000}"/>
            </a:ext>
          </a:extLst>
        </xdr:cNvPr>
        <xdr:cNvSpPr>
          <a:spLocks noChangeShapeType="1"/>
        </xdr:cNvSpPr>
      </xdr:nvSpPr>
      <xdr:spPr bwMode="auto">
        <a:xfrm>
          <a:off x="14058900" y="167830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39</xdr:col>
      <xdr:colOff>247650</xdr:colOff>
      <xdr:row>43</xdr:row>
      <xdr:rowOff>0</xdr:rowOff>
    </xdr:from>
    <xdr:to>
      <xdr:col>39</xdr:col>
      <xdr:colOff>247650</xdr:colOff>
      <xdr:row>43</xdr:row>
      <xdr:rowOff>0</xdr:rowOff>
    </xdr:to>
    <xdr:sp macro="" textlink="">
      <xdr:nvSpPr>
        <xdr:cNvPr id="16" name="Line 3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SpPr>
          <a:spLocks noChangeShapeType="1"/>
        </xdr:cNvSpPr>
      </xdr:nvSpPr>
      <xdr:spPr bwMode="auto">
        <a:xfrm>
          <a:off x="5055870" y="17053560"/>
          <a:ext cx="0" cy="0"/>
        </a:xfrm>
        <a:prstGeom prst="line">
          <a:avLst/>
        </a:prstGeom>
        <a:noFill/>
        <a:ln w="6350">
          <a:solidFill>
            <a:srgbClr val="000000"/>
          </a:solidFill>
          <a:prstDash val="lgDashDot"/>
          <a:round/>
          <a:headEnd/>
          <a:tailEnd/>
        </a:ln>
      </xdr:spPr>
    </xdr:sp>
    <xdr:clientData/>
  </xdr:twoCellAnchor>
  <xdr:twoCellAnchor>
    <xdr:from>
      <xdr:col>68</xdr:col>
      <xdr:colOff>1905000</xdr:colOff>
      <xdr:row>1</xdr:row>
      <xdr:rowOff>391583</xdr:rowOff>
    </xdr:from>
    <xdr:to>
      <xdr:col>68</xdr:col>
      <xdr:colOff>2032000</xdr:colOff>
      <xdr:row>3</xdr:row>
      <xdr:rowOff>359832</xdr:rowOff>
    </xdr:to>
    <xdr:sp macro="" textlink="">
      <xdr:nvSpPr>
        <xdr:cNvPr id="3" name="下矢印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/>
      </xdr:nvSpPr>
      <xdr:spPr bwMode="auto">
        <a:xfrm>
          <a:off x="43645667" y="656166"/>
          <a:ext cx="127000" cy="963083"/>
        </a:xfrm>
        <a:prstGeom prst="downArrow">
          <a:avLst/>
        </a:prstGeom>
        <a:solidFill>
          <a:srgbClr val="0070C0"/>
        </a:solidFill>
        <a:ln>
          <a:headEnd type="none" w="med" len="med"/>
          <a:tailEnd type="none" w="med" len="med"/>
        </a:ln>
      </xdr:spPr>
      <xdr:style>
        <a:lnRef idx="2">
          <a:schemeClr val="accent1"/>
        </a:lnRef>
        <a:fillRef idx="1">
          <a:schemeClr val="l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t" upright="1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68</xdr:col>
      <xdr:colOff>1905000</xdr:colOff>
      <xdr:row>1</xdr:row>
      <xdr:rowOff>391583</xdr:rowOff>
    </xdr:from>
    <xdr:to>
      <xdr:col>68</xdr:col>
      <xdr:colOff>2032000</xdr:colOff>
      <xdr:row>3</xdr:row>
      <xdr:rowOff>359832</xdr:rowOff>
    </xdr:to>
    <xdr:sp macro="" textlink="">
      <xdr:nvSpPr>
        <xdr:cNvPr id="21" name="下矢印 20">
          <a:extLst>
            <a:ext uri="{FF2B5EF4-FFF2-40B4-BE49-F238E27FC236}">
              <a16:creationId xmlns:a16="http://schemas.microsoft.com/office/drawing/2014/main" id="{00000000-0008-0000-0000-000015000000}"/>
            </a:ext>
          </a:extLst>
        </xdr:cNvPr>
        <xdr:cNvSpPr/>
      </xdr:nvSpPr>
      <xdr:spPr bwMode="auto">
        <a:xfrm>
          <a:off x="43453050" y="658283"/>
          <a:ext cx="127000" cy="958849"/>
        </a:xfrm>
        <a:prstGeom prst="downArrow">
          <a:avLst/>
        </a:prstGeom>
        <a:solidFill>
          <a:srgbClr val="0070C0"/>
        </a:solidFill>
        <a:ln>
          <a:headEnd type="none" w="med" len="med"/>
          <a:tailEnd type="none" w="med" len="med"/>
        </a:ln>
      </xdr:spPr>
      <xdr:style>
        <a:lnRef idx="2">
          <a:schemeClr val="accent1"/>
        </a:lnRef>
        <a:fillRef idx="1">
          <a:schemeClr val="l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t" upright="1"/>
        <a:lstStyle/>
        <a:p>
          <a:pPr algn="l"/>
          <a:endParaRPr kumimoji="1" lang="ja-JP" altLang="en-US" sz="1100"/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18</xdr:col>
      <xdr:colOff>504825</xdr:colOff>
      <xdr:row>43</xdr:row>
      <xdr:rowOff>0</xdr:rowOff>
    </xdr:from>
    <xdr:to>
      <xdr:col>18</xdr:col>
      <xdr:colOff>504825</xdr:colOff>
      <xdr:row>43</xdr:row>
      <xdr:rowOff>0</xdr:rowOff>
    </xdr:to>
    <xdr:sp macro="" textlink="">
      <xdr:nvSpPr>
        <xdr:cNvPr id="7" name="Line 27"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SpPr>
          <a:spLocks noChangeShapeType="1"/>
        </xdr:cNvSpPr>
      </xdr:nvSpPr>
      <xdr:spPr bwMode="auto">
        <a:xfrm>
          <a:off x="10677525" y="19297650"/>
          <a:ext cx="0" cy="0"/>
        </a:xfrm>
        <a:prstGeom prst="line">
          <a:avLst/>
        </a:prstGeom>
        <a:noFill/>
        <a:ln w="6350">
          <a:solidFill>
            <a:srgbClr val="000000"/>
          </a:solidFill>
          <a:prstDash val="lgDashDot"/>
          <a:round/>
          <a:headEnd/>
          <a:tailEnd/>
        </a:ln>
      </xdr:spPr>
    </xdr:sp>
    <xdr:clientData/>
  </xdr:twoCellAnchor>
  <xdr:twoCellAnchor>
    <xdr:from>
      <xdr:col>19</xdr:col>
      <xdr:colOff>0</xdr:colOff>
      <xdr:row>43</xdr:row>
      <xdr:rowOff>0</xdr:rowOff>
    </xdr:from>
    <xdr:to>
      <xdr:col>19</xdr:col>
      <xdr:colOff>0</xdr:colOff>
      <xdr:row>43</xdr:row>
      <xdr:rowOff>0</xdr:rowOff>
    </xdr:to>
    <xdr:sp macro="" textlink="">
      <xdr:nvSpPr>
        <xdr:cNvPr id="8" name="Line 28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SpPr>
          <a:spLocks noChangeShapeType="1"/>
        </xdr:cNvSpPr>
      </xdr:nvSpPr>
      <xdr:spPr bwMode="auto">
        <a:xfrm>
          <a:off x="13268325" y="19297650"/>
          <a:ext cx="0" cy="0"/>
        </a:xfrm>
        <a:prstGeom prst="line">
          <a:avLst/>
        </a:prstGeom>
        <a:noFill/>
        <a:ln w="6350">
          <a:solidFill>
            <a:srgbClr val="000000"/>
          </a:solidFill>
          <a:prstDash val="lgDashDot"/>
          <a:round/>
          <a:headEnd/>
          <a:tailEnd/>
        </a:ln>
      </xdr:spPr>
    </xdr:sp>
    <xdr:clientData/>
  </xdr:twoCellAnchor>
  <xdr:twoCellAnchor>
    <xdr:from>
      <xdr:col>19</xdr:col>
      <xdr:colOff>0</xdr:colOff>
      <xdr:row>43</xdr:row>
      <xdr:rowOff>0</xdr:rowOff>
    </xdr:from>
    <xdr:to>
      <xdr:col>19</xdr:col>
      <xdr:colOff>0</xdr:colOff>
      <xdr:row>43</xdr:row>
      <xdr:rowOff>0</xdr:rowOff>
    </xdr:to>
    <xdr:sp macro="" textlink="">
      <xdr:nvSpPr>
        <xdr:cNvPr id="9" name="Line 35"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SpPr>
          <a:spLocks noChangeShapeType="1"/>
        </xdr:cNvSpPr>
      </xdr:nvSpPr>
      <xdr:spPr bwMode="auto">
        <a:xfrm>
          <a:off x="13268325" y="19297650"/>
          <a:ext cx="0" cy="0"/>
        </a:xfrm>
        <a:prstGeom prst="line">
          <a:avLst/>
        </a:prstGeom>
        <a:noFill/>
        <a:ln w="6350">
          <a:solidFill>
            <a:srgbClr val="000000"/>
          </a:solidFill>
          <a:prstDash val="lgDashDot"/>
          <a:round/>
          <a:headEnd/>
          <a:tailEnd/>
        </a:ln>
      </xdr:spPr>
    </xdr:sp>
    <xdr:clientData/>
  </xdr:twoCellAnchor>
  <xdr:twoCellAnchor>
    <xdr:from>
      <xdr:col>4</xdr:col>
      <xdr:colOff>457200</xdr:colOff>
      <xdr:row>43</xdr:row>
      <xdr:rowOff>0</xdr:rowOff>
    </xdr:from>
    <xdr:to>
      <xdr:col>4</xdr:col>
      <xdr:colOff>457200</xdr:colOff>
      <xdr:row>43</xdr:row>
      <xdr:rowOff>0</xdr:rowOff>
    </xdr:to>
    <xdr:sp macro="" textlink="">
      <xdr:nvSpPr>
        <xdr:cNvPr id="10" name="Line 49">
          <a:extLst>
            <a:ext uri="{FF2B5EF4-FFF2-40B4-BE49-F238E27FC236}">
              <a16:creationId xmlns:a16="http://schemas.microsoft.com/office/drawing/2014/main" id="{00000000-0008-0000-0300-00000A000000}"/>
            </a:ext>
          </a:extLst>
        </xdr:cNvPr>
        <xdr:cNvSpPr>
          <a:spLocks noChangeShapeType="1"/>
        </xdr:cNvSpPr>
      </xdr:nvSpPr>
      <xdr:spPr bwMode="auto">
        <a:xfrm>
          <a:off x="1409700" y="192976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419100</xdr:colOff>
      <xdr:row>43</xdr:row>
      <xdr:rowOff>0</xdr:rowOff>
    </xdr:from>
    <xdr:to>
      <xdr:col>18</xdr:col>
      <xdr:colOff>419100</xdr:colOff>
      <xdr:row>43</xdr:row>
      <xdr:rowOff>0</xdr:rowOff>
    </xdr:to>
    <xdr:sp macro="" textlink="">
      <xdr:nvSpPr>
        <xdr:cNvPr id="11" name="Line 50">
          <a:extLst>
            <a:ext uri="{FF2B5EF4-FFF2-40B4-BE49-F238E27FC236}">
              <a16:creationId xmlns:a16="http://schemas.microsoft.com/office/drawing/2014/main" id="{00000000-0008-0000-0300-00000B000000}"/>
            </a:ext>
          </a:extLst>
        </xdr:cNvPr>
        <xdr:cNvSpPr>
          <a:spLocks noChangeShapeType="1"/>
        </xdr:cNvSpPr>
      </xdr:nvSpPr>
      <xdr:spPr bwMode="auto">
        <a:xfrm>
          <a:off x="10591800" y="192976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20</xdr:col>
      <xdr:colOff>142875</xdr:colOff>
      <xdr:row>77</xdr:row>
      <xdr:rowOff>190500</xdr:rowOff>
    </xdr:from>
    <xdr:to>
      <xdr:col>20</xdr:col>
      <xdr:colOff>142875</xdr:colOff>
      <xdr:row>95</xdr:row>
      <xdr:rowOff>19050</xdr:rowOff>
    </xdr:to>
    <xdr:cxnSp macro="">
      <xdr:nvCxnSpPr>
        <xdr:cNvPr id="12" name="直線コネクタ 7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CxnSpPr>
          <a:cxnSpLocks noChangeShapeType="1"/>
        </xdr:cNvCxnSpPr>
      </xdr:nvCxnSpPr>
      <xdr:spPr bwMode="auto">
        <a:xfrm rot="16200000" flipH="1">
          <a:off x="11858625" y="28413075"/>
          <a:ext cx="3600450" cy="0"/>
        </a:xfrm>
        <a:prstGeom prst="line">
          <a:avLst/>
        </a:prstGeom>
        <a:noFill/>
        <a:ln w="9525" algn="ctr">
          <a:solidFill>
            <a:srgbClr val="000000"/>
          </a:solidFill>
          <a:round/>
          <a:headEnd/>
          <a:tailEnd/>
        </a:ln>
      </xdr:spPr>
    </xdr:cxnSp>
    <xdr:clientData/>
  </xdr:twoCellAnchor>
  <xdr:twoCellAnchor>
    <xdr:from>
      <xdr:col>33</xdr:col>
      <xdr:colOff>295275</xdr:colOff>
      <xdr:row>85</xdr:row>
      <xdr:rowOff>28575</xdr:rowOff>
    </xdr:from>
    <xdr:to>
      <xdr:col>33</xdr:col>
      <xdr:colOff>295275</xdr:colOff>
      <xdr:row>102</xdr:row>
      <xdr:rowOff>66675</xdr:rowOff>
    </xdr:to>
    <xdr:cxnSp macro="">
      <xdr:nvCxnSpPr>
        <xdr:cNvPr id="13" name="直線コネクタ 7">
          <a:extLst>
            <a:ext uri="{FF2B5EF4-FFF2-40B4-BE49-F238E27FC236}">
              <a16:creationId xmlns:a16="http://schemas.microsoft.com/office/drawing/2014/main" id="{00000000-0008-0000-0300-00000D000000}"/>
            </a:ext>
          </a:extLst>
        </xdr:cNvPr>
        <xdr:cNvCxnSpPr>
          <a:cxnSpLocks noChangeShapeType="1"/>
        </xdr:cNvCxnSpPr>
      </xdr:nvCxnSpPr>
      <xdr:spPr bwMode="auto">
        <a:xfrm rot="16200000" flipH="1">
          <a:off x="20726400" y="29927550"/>
          <a:ext cx="3600450" cy="0"/>
        </a:xfrm>
        <a:prstGeom prst="line">
          <a:avLst/>
        </a:prstGeom>
        <a:noFill/>
        <a:ln w="9525" algn="ctr">
          <a:solidFill>
            <a:srgbClr val="000000"/>
          </a:solidFill>
          <a:round/>
          <a:headEnd/>
          <a:tailEnd/>
        </a:ln>
      </xdr:spPr>
    </xdr:cxnSp>
    <xdr:clientData/>
  </xdr:twoCellAnchor>
  <xdr:twoCellAnchor>
    <xdr:from>
      <xdr:col>22</xdr:col>
      <xdr:colOff>0</xdr:colOff>
      <xdr:row>43</xdr:row>
      <xdr:rowOff>0</xdr:rowOff>
    </xdr:from>
    <xdr:to>
      <xdr:col>22</xdr:col>
      <xdr:colOff>0</xdr:colOff>
      <xdr:row>43</xdr:row>
      <xdr:rowOff>0</xdr:rowOff>
    </xdr:to>
    <xdr:sp macro="" textlink="">
      <xdr:nvSpPr>
        <xdr:cNvPr id="19" name="Line 1">
          <a:extLst>
            <a:ext uri="{FF2B5EF4-FFF2-40B4-BE49-F238E27FC236}">
              <a16:creationId xmlns:a16="http://schemas.microsoft.com/office/drawing/2014/main" id="{00000000-0008-0000-0300-000013000000}"/>
            </a:ext>
          </a:extLst>
        </xdr:cNvPr>
        <xdr:cNvSpPr>
          <a:spLocks noChangeShapeType="1"/>
        </xdr:cNvSpPr>
      </xdr:nvSpPr>
      <xdr:spPr bwMode="auto">
        <a:xfrm>
          <a:off x="14058900" y="19297650"/>
          <a:ext cx="0" cy="0"/>
        </a:xfrm>
        <a:prstGeom prst="line">
          <a:avLst/>
        </a:prstGeom>
        <a:noFill/>
        <a:ln w="6350">
          <a:solidFill>
            <a:srgbClr val="000000"/>
          </a:solidFill>
          <a:prstDash val="lgDashDot"/>
          <a:round/>
          <a:headEnd/>
          <a:tailEnd/>
        </a:ln>
      </xdr:spPr>
    </xdr:sp>
    <xdr:clientData/>
  </xdr:twoCellAnchor>
  <xdr:twoCellAnchor>
    <xdr:from>
      <xdr:col>25</xdr:col>
      <xdr:colOff>581025</xdr:colOff>
      <xdr:row>43</xdr:row>
      <xdr:rowOff>0</xdr:rowOff>
    </xdr:from>
    <xdr:to>
      <xdr:col>25</xdr:col>
      <xdr:colOff>581025</xdr:colOff>
      <xdr:row>43</xdr:row>
      <xdr:rowOff>0</xdr:rowOff>
    </xdr:to>
    <xdr:sp macro="" textlink="">
      <xdr:nvSpPr>
        <xdr:cNvPr id="20" name="Line 2">
          <a:extLst>
            <a:ext uri="{FF2B5EF4-FFF2-40B4-BE49-F238E27FC236}">
              <a16:creationId xmlns:a16="http://schemas.microsoft.com/office/drawing/2014/main" id="{00000000-0008-0000-0300-000014000000}"/>
            </a:ext>
          </a:extLst>
        </xdr:cNvPr>
        <xdr:cNvSpPr>
          <a:spLocks noChangeShapeType="1"/>
        </xdr:cNvSpPr>
      </xdr:nvSpPr>
      <xdr:spPr bwMode="auto">
        <a:xfrm>
          <a:off x="15354300" y="19297650"/>
          <a:ext cx="0" cy="0"/>
        </a:xfrm>
        <a:prstGeom prst="line">
          <a:avLst/>
        </a:prstGeom>
        <a:noFill/>
        <a:ln w="6350">
          <a:solidFill>
            <a:srgbClr val="000000"/>
          </a:solidFill>
          <a:prstDash val="lgDashDot"/>
          <a:round/>
          <a:headEnd/>
          <a:tailEnd/>
        </a:ln>
      </xdr:spPr>
    </xdr:sp>
    <xdr:clientData/>
  </xdr:twoCellAnchor>
  <xdr:twoCellAnchor>
    <xdr:from>
      <xdr:col>22</xdr:col>
      <xdr:colOff>0</xdr:colOff>
      <xdr:row>43</xdr:row>
      <xdr:rowOff>0</xdr:rowOff>
    </xdr:from>
    <xdr:to>
      <xdr:col>22</xdr:col>
      <xdr:colOff>0</xdr:colOff>
      <xdr:row>43</xdr:row>
      <xdr:rowOff>0</xdr:rowOff>
    </xdr:to>
    <xdr:sp macro="" textlink="">
      <xdr:nvSpPr>
        <xdr:cNvPr id="21" name="Line 4">
          <a:extLst>
            <a:ext uri="{FF2B5EF4-FFF2-40B4-BE49-F238E27FC236}">
              <a16:creationId xmlns:a16="http://schemas.microsoft.com/office/drawing/2014/main" id="{00000000-0008-0000-0300-000015000000}"/>
            </a:ext>
          </a:extLst>
        </xdr:cNvPr>
        <xdr:cNvSpPr>
          <a:spLocks noChangeShapeType="1"/>
        </xdr:cNvSpPr>
      </xdr:nvSpPr>
      <xdr:spPr bwMode="auto">
        <a:xfrm>
          <a:off x="14058900" y="192976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0</xdr:colOff>
      <xdr:row>43</xdr:row>
      <xdr:rowOff>0</xdr:rowOff>
    </xdr:from>
    <xdr:to>
      <xdr:col>22</xdr:col>
      <xdr:colOff>0</xdr:colOff>
      <xdr:row>43</xdr:row>
      <xdr:rowOff>0</xdr:rowOff>
    </xdr:to>
    <xdr:sp macro="" textlink="">
      <xdr:nvSpPr>
        <xdr:cNvPr id="22" name="Line 5">
          <a:extLst>
            <a:ext uri="{FF2B5EF4-FFF2-40B4-BE49-F238E27FC236}">
              <a16:creationId xmlns:a16="http://schemas.microsoft.com/office/drawing/2014/main" id="{00000000-0008-0000-0300-000016000000}"/>
            </a:ext>
          </a:extLst>
        </xdr:cNvPr>
        <xdr:cNvSpPr>
          <a:spLocks noChangeShapeType="1"/>
        </xdr:cNvSpPr>
      </xdr:nvSpPr>
      <xdr:spPr bwMode="auto">
        <a:xfrm>
          <a:off x="14058900" y="192976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39</xdr:col>
      <xdr:colOff>247650</xdr:colOff>
      <xdr:row>43</xdr:row>
      <xdr:rowOff>0</xdr:rowOff>
    </xdr:from>
    <xdr:to>
      <xdr:col>39</xdr:col>
      <xdr:colOff>247650</xdr:colOff>
      <xdr:row>43</xdr:row>
      <xdr:rowOff>0</xdr:rowOff>
    </xdr:to>
    <xdr:sp macro="" textlink="">
      <xdr:nvSpPr>
        <xdr:cNvPr id="23" name="Line 3">
          <a:extLst>
            <a:ext uri="{FF2B5EF4-FFF2-40B4-BE49-F238E27FC236}">
              <a16:creationId xmlns:a16="http://schemas.microsoft.com/office/drawing/2014/main" id="{00000000-0008-0000-0300-000017000000}"/>
            </a:ext>
          </a:extLst>
        </xdr:cNvPr>
        <xdr:cNvSpPr>
          <a:spLocks noChangeShapeType="1"/>
        </xdr:cNvSpPr>
      </xdr:nvSpPr>
      <xdr:spPr bwMode="auto">
        <a:xfrm>
          <a:off x="24031575" y="19297650"/>
          <a:ext cx="0" cy="0"/>
        </a:xfrm>
        <a:prstGeom prst="line">
          <a:avLst/>
        </a:prstGeom>
        <a:noFill/>
        <a:ln w="6350">
          <a:solidFill>
            <a:srgbClr val="000000"/>
          </a:solidFill>
          <a:prstDash val="lgDashDot"/>
          <a:round/>
          <a:headEnd/>
          <a:tailEnd/>
        </a:ln>
      </xdr:spPr>
    </xdr:sp>
    <xdr:clientData/>
  </xdr:twoCellAnchor>
  <xdr:twoCellAnchor>
    <xdr:from>
      <xdr:col>68</xdr:col>
      <xdr:colOff>1905000</xdr:colOff>
      <xdr:row>1</xdr:row>
      <xdr:rowOff>391583</xdr:rowOff>
    </xdr:from>
    <xdr:to>
      <xdr:col>68</xdr:col>
      <xdr:colOff>2032000</xdr:colOff>
      <xdr:row>3</xdr:row>
      <xdr:rowOff>359832</xdr:rowOff>
    </xdr:to>
    <xdr:sp macro="" textlink="">
      <xdr:nvSpPr>
        <xdr:cNvPr id="24" name="下矢印 23">
          <a:extLst>
            <a:ext uri="{FF2B5EF4-FFF2-40B4-BE49-F238E27FC236}">
              <a16:creationId xmlns:a16="http://schemas.microsoft.com/office/drawing/2014/main" id="{00000000-0008-0000-0300-000018000000}"/>
            </a:ext>
          </a:extLst>
        </xdr:cNvPr>
        <xdr:cNvSpPr/>
      </xdr:nvSpPr>
      <xdr:spPr bwMode="auto">
        <a:xfrm>
          <a:off x="43453050" y="658283"/>
          <a:ext cx="127000" cy="958849"/>
        </a:xfrm>
        <a:prstGeom prst="downArrow">
          <a:avLst/>
        </a:prstGeom>
        <a:solidFill>
          <a:srgbClr val="0070C0"/>
        </a:solidFill>
        <a:ln>
          <a:headEnd type="none" w="med" len="med"/>
          <a:tailEnd type="none" w="med" len="med"/>
        </a:ln>
      </xdr:spPr>
      <xdr:style>
        <a:lnRef idx="2">
          <a:schemeClr val="accent1"/>
        </a:lnRef>
        <a:fillRef idx="1">
          <a:schemeClr val="l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t" upright="1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10</xdr:col>
      <xdr:colOff>152402</xdr:colOff>
      <xdr:row>9</xdr:row>
      <xdr:rowOff>169334</xdr:rowOff>
    </xdr:from>
    <xdr:to>
      <xdr:col>10</xdr:col>
      <xdr:colOff>200027</xdr:colOff>
      <xdr:row>11</xdr:row>
      <xdr:rowOff>283633</xdr:rowOff>
    </xdr:to>
    <xdr:sp macro="" textlink="">
      <xdr:nvSpPr>
        <xdr:cNvPr id="25" name="上下矢印 24">
          <a:extLst>
            <a:ext uri="{FF2B5EF4-FFF2-40B4-BE49-F238E27FC236}">
              <a16:creationId xmlns:a16="http://schemas.microsoft.com/office/drawing/2014/main" id="{00000000-0008-0000-0300-000019000000}"/>
            </a:ext>
          </a:extLst>
        </xdr:cNvPr>
        <xdr:cNvSpPr/>
      </xdr:nvSpPr>
      <xdr:spPr bwMode="auto">
        <a:xfrm>
          <a:off x="5476877" y="4455584"/>
          <a:ext cx="47625" cy="1104899"/>
        </a:xfrm>
        <a:prstGeom prst="upDownArrow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horzOverflow="clip" wrap="square" lIns="18288" tIns="0" rIns="0" bIns="0" rtlCol="0" anchor="t" upright="1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68</xdr:col>
      <xdr:colOff>1905000</xdr:colOff>
      <xdr:row>1</xdr:row>
      <xdr:rowOff>391583</xdr:rowOff>
    </xdr:from>
    <xdr:to>
      <xdr:col>68</xdr:col>
      <xdr:colOff>2032000</xdr:colOff>
      <xdr:row>3</xdr:row>
      <xdr:rowOff>359832</xdr:rowOff>
    </xdr:to>
    <xdr:sp macro="" textlink="">
      <xdr:nvSpPr>
        <xdr:cNvPr id="26" name="下矢印 25">
          <a:extLst>
            <a:ext uri="{FF2B5EF4-FFF2-40B4-BE49-F238E27FC236}">
              <a16:creationId xmlns:a16="http://schemas.microsoft.com/office/drawing/2014/main" id="{00000000-0008-0000-0300-00001A000000}"/>
            </a:ext>
          </a:extLst>
        </xdr:cNvPr>
        <xdr:cNvSpPr/>
      </xdr:nvSpPr>
      <xdr:spPr bwMode="auto">
        <a:xfrm>
          <a:off x="43453050" y="658283"/>
          <a:ext cx="127000" cy="958849"/>
        </a:xfrm>
        <a:prstGeom prst="downArrow">
          <a:avLst/>
        </a:prstGeom>
        <a:solidFill>
          <a:srgbClr val="0070C0"/>
        </a:solidFill>
        <a:ln>
          <a:headEnd type="none" w="med" len="med"/>
          <a:tailEnd type="none" w="med" len="med"/>
        </a:ln>
      </xdr:spPr>
      <xdr:style>
        <a:lnRef idx="2">
          <a:schemeClr val="accent1"/>
        </a:lnRef>
        <a:fillRef idx="1">
          <a:schemeClr val="l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t" upright="1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11</xdr:col>
      <xdr:colOff>1359220</xdr:colOff>
      <xdr:row>9</xdr:row>
      <xdr:rowOff>196323</xdr:rowOff>
    </xdr:from>
    <xdr:to>
      <xdr:col>11</xdr:col>
      <xdr:colOff>1450977</xdr:colOff>
      <xdr:row>10</xdr:row>
      <xdr:rowOff>291573</xdr:rowOff>
    </xdr:to>
    <xdr:sp macro="" textlink="">
      <xdr:nvSpPr>
        <xdr:cNvPr id="27" name="上下矢印 26">
          <a:extLst>
            <a:ext uri="{FF2B5EF4-FFF2-40B4-BE49-F238E27FC236}">
              <a16:creationId xmlns:a16="http://schemas.microsoft.com/office/drawing/2014/main" id="{00000000-0008-0000-0300-00001B000000}"/>
            </a:ext>
          </a:extLst>
        </xdr:cNvPr>
        <xdr:cNvSpPr/>
      </xdr:nvSpPr>
      <xdr:spPr bwMode="auto">
        <a:xfrm>
          <a:off x="6921820" y="4482573"/>
          <a:ext cx="91757" cy="590550"/>
        </a:xfrm>
        <a:prstGeom prst="upDownArrow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horzOverflow="clip" wrap="square" lIns="18288" tIns="0" rIns="0" bIns="0" rtlCol="0" anchor="t" upright="1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11</xdr:col>
      <xdr:colOff>2220383</xdr:colOff>
      <xdr:row>9</xdr:row>
      <xdr:rowOff>321205</xdr:rowOff>
    </xdr:from>
    <xdr:to>
      <xdr:col>11</xdr:col>
      <xdr:colOff>2341033</xdr:colOff>
      <xdr:row>10</xdr:row>
      <xdr:rowOff>378355</xdr:rowOff>
    </xdr:to>
    <xdr:sp macro="" textlink="">
      <xdr:nvSpPr>
        <xdr:cNvPr id="28" name="上下矢印 27">
          <a:extLst>
            <a:ext uri="{FF2B5EF4-FFF2-40B4-BE49-F238E27FC236}">
              <a16:creationId xmlns:a16="http://schemas.microsoft.com/office/drawing/2014/main" id="{00000000-0008-0000-0300-00001C000000}"/>
            </a:ext>
          </a:extLst>
        </xdr:cNvPr>
        <xdr:cNvSpPr/>
      </xdr:nvSpPr>
      <xdr:spPr bwMode="auto">
        <a:xfrm>
          <a:off x="7782983" y="4607455"/>
          <a:ext cx="120650" cy="552450"/>
        </a:xfrm>
        <a:prstGeom prst="upDownArrow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horzOverflow="clip" wrap="square" lIns="18288" tIns="0" rIns="0" bIns="0" rtlCol="0" anchor="t" upright="1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/>
      <a:bodyPr/>
      <a:lstStyle/>
      <a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5.bin"/><Relationship Id="rId4" Type="http://schemas.openxmlformats.org/officeDocument/2006/relationships/comments" Target="../comments3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AA09AD-F247-4346-B5FA-2C433D7EB219}">
  <dimension ref="A1:CJ63"/>
  <sheetViews>
    <sheetView view="pageBreakPreview" topLeftCell="B34" zoomScale="89" zoomScaleNormal="87" zoomScaleSheetLayoutView="89" zoomScalePageLayoutView="120" workbookViewId="0">
      <selection activeCell="CE29" sqref="CE5:CE29"/>
    </sheetView>
  </sheetViews>
  <sheetFormatPr defaultColWidth="9" defaultRowHeight="16.5" x14ac:dyDescent="0.3"/>
  <cols>
    <col min="1" max="3" width="3.125" style="286" customWidth="1"/>
    <col min="4" max="4" width="3.125" style="380" customWidth="1"/>
    <col min="5" max="5" width="40.625" style="381" customWidth="1"/>
    <col min="6" max="6" width="3.25" style="510" customWidth="1"/>
    <col min="7" max="7" width="4.125" style="510" customWidth="1"/>
    <col min="8" max="10" width="3.125" style="286" customWidth="1"/>
    <col min="11" max="11" width="3.125" style="380" customWidth="1"/>
    <col min="12" max="12" width="40.625" style="286" customWidth="1"/>
    <col min="13" max="13" width="3.25" style="510" customWidth="1"/>
    <col min="14" max="14" width="4.125" style="510" bestFit="1" customWidth="1"/>
    <col min="15" max="17" width="3.125" style="286" customWidth="1"/>
    <col min="18" max="18" width="3.125" style="380" customWidth="1"/>
    <col min="19" max="19" width="40.625" style="286" customWidth="1"/>
    <col min="20" max="20" width="3.25" style="510" customWidth="1"/>
    <col min="21" max="21" width="4.125" style="510" bestFit="1" customWidth="1"/>
    <col min="22" max="22" width="3" style="286" customWidth="1"/>
    <col min="23" max="24" width="3.125" style="286" customWidth="1"/>
    <col min="25" max="25" width="3.125" style="380" customWidth="1"/>
    <col min="26" max="26" width="40.625" style="286" customWidth="1"/>
    <col min="27" max="27" width="3.25" style="510" customWidth="1"/>
    <col min="28" max="28" width="4.125" style="510" bestFit="1" customWidth="1"/>
    <col min="29" max="31" width="3.125" style="286" customWidth="1"/>
    <col min="32" max="32" width="3.125" style="380" customWidth="1"/>
    <col min="33" max="33" width="38" style="286" customWidth="1"/>
    <col min="34" max="34" width="3.25" style="510" customWidth="1"/>
    <col min="35" max="35" width="4.125" style="510" bestFit="1" customWidth="1"/>
    <col min="36" max="36" width="3" style="286" customWidth="1"/>
    <col min="37" max="38" width="3.125" style="286" customWidth="1"/>
    <col min="39" max="39" width="3.125" style="380" customWidth="1"/>
    <col min="40" max="40" width="38.25" style="286" customWidth="1"/>
    <col min="41" max="41" width="3.25" style="510" customWidth="1"/>
    <col min="42" max="42" width="4.125" style="510" bestFit="1" customWidth="1"/>
    <col min="43" max="43" width="3" style="286" customWidth="1"/>
    <col min="44" max="44" width="3.125" style="286" customWidth="1"/>
    <col min="45" max="45" width="0.25" style="286" customWidth="1"/>
    <col min="46" max="46" width="3.5" style="286" bestFit="1" customWidth="1"/>
    <col min="47" max="47" width="3.5" style="286" customWidth="1"/>
    <col min="48" max="48" width="38.25" style="286" customWidth="1"/>
    <col min="49" max="49" width="3.25" style="510" customWidth="1"/>
    <col min="50" max="50" width="4.125" style="510" bestFit="1" customWidth="1"/>
    <col min="51" max="51" width="3.375" style="286" customWidth="1"/>
    <col min="52" max="53" width="3.125" style="286" customWidth="1"/>
    <col min="54" max="54" width="3.125" style="380" customWidth="1"/>
    <col min="55" max="55" width="38.25" style="286" customWidth="1"/>
    <col min="56" max="56" width="3.25" style="510" customWidth="1"/>
    <col min="57" max="57" width="4.125" style="510" customWidth="1"/>
    <col min="58" max="58" width="2.875" style="286" customWidth="1"/>
    <col min="59" max="60" width="3.125" style="286" customWidth="1"/>
    <col min="61" max="61" width="3.125" style="380" customWidth="1"/>
    <col min="62" max="62" width="38" style="286" customWidth="1"/>
    <col min="63" max="63" width="3.25" style="510" customWidth="1"/>
    <col min="64" max="64" width="4.125" style="510" bestFit="1" customWidth="1"/>
    <col min="65" max="67" width="3.125" style="286" customWidth="1"/>
    <col min="68" max="68" width="3.125" style="380" customWidth="1"/>
    <col min="69" max="69" width="40.625" style="286" customWidth="1"/>
    <col min="70" max="70" width="3.25" style="510" customWidth="1"/>
    <col min="71" max="71" width="4.125" style="510" bestFit="1" customWidth="1"/>
    <col min="72" max="74" width="3.125" style="286" customWidth="1"/>
    <col min="75" max="75" width="3.125" style="380" customWidth="1"/>
    <col min="76" max="76" width="40.625" style="286" customWidth="1"/>
    <col min="77" max="77" width="3.25" style="510" customWidth="1"/>
    <col min="78" max="78" width="4.125" style="510" bestFit="1" customWidth="1"/>
    <col min="79" max="79" width="2.875" style="286" customWidth="1"/>
    <col min="80" max="81" width="3.125" style="286" customWidth="1"/>
    <col min="82" max="82" width="3.125" style="380" customWidth="1"/>
    <col min="83" max="83" width="40.625" style="286" customWidth="1"/>
    <col min="84" max="84" width="3.25" style="510" customWidth="1"/>
    <col min="85" max="85" width="4.125" style="510" bestFit="1" customWidth="1"/>
    <col min="86" max="86" width="3.125" style="286" customWidth="1"/>
    <col min="87" max="16384" width="9" style="286"/>
  </cols>
  <sheetData>
    <row r="1" spans="1:86" ht="21" customHeight="1" x14ac:dyDescent="0.3">
      <c r="A1" s="600" t="s">
        <v>15</v>
      </c>
      <c r="B1" s="601"/>
      <c r="C1" s="601"/>
      <c r="D1" s="601"/>
      <c r="E1" s="601"/>
      <c r="F1" s="601"/>
      <c r="G1" s="602"/>
      <c r="H1" s="600" t="s">
        <v>16</v>
      </c>
      <c r="I1" s="601"/>
      <c r="J1" s="601"/>
      <c r="K1" s="601"/>
      <c r="L1" s="601"/>
      <c r="M1" s="601"/>
      <c r="N1" s="602"/>
      <c r="O1" s="600" t="s">
        <v>17</v>
      </c>
      <c r="P1" s="601"/>
      <c r="Q1" s="601"/>
      <c r="R1" s="601"/>
      <c r="S1" s="601"/>
      <c r="T1" s="601"/>
      <c r="U1" s="602"/>
      <c r="V1" s="600" t="s">
        <v>163</v>
      </c>
      <c r="W1" s="601"/>
      <c r="X1" s="601"/>
      <c r="Y1" s="601"/>
      <c r="Z1" s="601"/>
      <c r="AA1" s="601"/>
      <c r="AB1" s="601"/>
      <c r="AC1" s="602"/>
      <c r="AD1" s="601" t="s">
        <v>52</v>
      </c>
      <c r="AE1" s="601"/>
      <c r="AF1" s="601"/>
      <c r="AG1" s="601"/>
      <c r="AH1" s="601"/>
      <c r="AI1" s="602"/>
      <c r="AJ1" s="600" t="s">
        <v>18</v>
      </c>
      <c r="AK1" s="601"/>
      <c r="AL1" s="601"/>
      <c r="AM1" s="601"/>
      <c r="AN1" s="601"/>
      <c r="AO1" s="601"/>
      <c r="AP1" s="602"/>
      <c r="AQ1" s="600" t="s">
        <v>164</v>
      </c>
      <c r="AR1" s="601"/>
      <c r="AS1" s="601"/>
      <c r="AT1" s="601"/>
      <c r="AU1" s="601"/>
      <c r="AV1" s="601"/>
      <c r="AW1" s="601"/>
      <c r="AX1" s="602"/>
      <c r="AY1" s="600" t="s">
        <v>7</v>
      </c>
      <c r="AZ1" s="601"/>
      <c r="BA1" s="601"/>
      <c r="BB1" s="601"/>
      <c r="BC1" s="601"/>
      <c r="BD1" s="601"/>
      <c r="BE1" s="602"/>
      <c r="BF1" s="600" t="s">
        <v>8</v>
      </c>
      <c r="BG1" s="601"/>
      <c r="BH1" s="601"/>
      <c r="BI1" s="601"/>
      <c r="BJ1" s="601"/>
      <c r="BK1" s="601"/>
      <c r="BL1" s="602"/>
      <c r="BM1" s="600" t="s">
        <v>53</v>
      </c>
      <c r="BN1" s="601"/>
      <c r="BO1" s="601"/>
      <c r="BP1" s="601"/>
      <c r="BQ1" s="601"/>
      <c r="BR1" s="601"/>
      <c r="BS1" s="602"/>
      <c r="BT1" s="600" t="s">
        <v>9</v>
      </c>
      <c r="BU1" s="601"/>
      <c r="BV1" s="601"/>
      <c r="BW1" s="601"/>
      <c r="BX1" s="601"/>
      <c r="BY1" s="601"/>
      <c r="BZ1" s="602"/>
      <c r="CA1" s="600" t="s">
        <v>10</v>
      </c>
      <c r="CB1" s="601"/>
      <c r="CC1" s="601"/>
      <c r="CD1" s="601"/>
      <c r="CE1" s="601"/>
      <c r="CF1" s="601"/>
      <c r="CG1" s="601"/>
      <c r="CH1" s="602"/>
    </row>
    <row r="2" spans="1:86" ht="39.6" customHeight="1" x14ac:dyDescent="0.3">
      <c r="A2" s="513">
        <v>1</v>
      </c>
      <c r="B2" s="504" t="s">
        <v>85</v>
      </c>
      <c r="C2" s="498" t="s">
        <v>22</v>
      </c>
      <c r="D2" s="289"/>
      <c r="E2" s="310" t="s">
        <v>663</v>
      </c>
      <c r="F2" s="291"/>
      <c r="G2" s="505" t="s">
        <v>180</v>
      </c>
      <c r="H2" s="293">
        <v>1</v>
      </c>
      <c r="I2" s="504" t="s">
        <v>463</v>
      </c>
      <c r="J2" s="498" t="s">
        <v>55</v>
      </c>
      <c r="K2" s="289"/>
      <c r="L2" s="294"/>
      <c r="M2" s="291"/>
      <c r="N2" s="505" t="s">
        <v>180</v>
      </c>
      <c r="O2" s="514">
        <v>1</v>
      </c>
      <c r="P2" s="504" t="s">
        <v>6</v>
      </c>
      <c r="Q2" s="498" t="s">
        <v>56</v>
      </c>
      <c r="R2" s="289"/>
      <c r="S2" s="411" t="s">
        <v>689</v>
      </c>
      <c r="T2" s="291"/>
      <c r="U2" s="505" t="s">
        <v>77</v>
      </c>
      <c r="V2" s="513">
        <v>1</v>
      </c>
      <c r="W2" s="504" t="s">
        <v>1</v>
      </c>
      <c r="X2" s="498" t="s">
        <v>56</v>
      </c>
      <c r="Y2" s="289"/>
      <c r="Z2" s="306" t="s">
        <v>701</v>
      </c>
      <c r="AA2" s="291"/>
      <c r="AB2" s="505" t="s">
        <v>77</v>
      </c>
      <c r="AC2" s="513">
        <v>1</v>
      </c>
      <c r="AD2" s="504" t="s">
        <v>4</v>
      </c>
      <c r="AE2" s="498" t="s">
        <v>54</v>
      </c>
      <c r="AF2" s="289"/>
      <c r="AG2" s="306" t="s">
        <v>712</v>
      </c>
      <c r="AH2" s="291"/>
      <c r="AI2" s="505" t="s">
        <v>167</v>
      </c>
      <c r="AJ2" s="293">
        <v>1</v>
      </c>
      <c r="AK2" s="505" t="s">
        <v>0</v>
      </c>
      <c r="AL2" s="504" t="s">
        <v>56</v>
      </c>
      <c r="AM2" s="289"/>
      <c r="AN2" s="306" t="s">
        <v>589</v>
      </c>
      <c r="AO2" s="291"/>
      <c r="AP2" s="505" t="s">
        <v>77</v>
      </c>
      <c r="AQ2" s="293">
        <v>1</v>
      </c>
      <c r="AR2" s="504" t="s">
        <v>2</v>
      </c>
      <c r="AS2" s="504"/>
      <c r="AT2" s="504" t="s">
        <v>55</v>
      </c>
      <c r="AU2" s="504"/>
      <c r="AV2" s="406"/>
      <c r="AW2" s="291"/>
      <c r="AX2" s="504" t="s">
        <v>180</v>
      </c>
      <c r="AY2" s="293">
        <v>1</v>
      </c>
      <c r="AZ2" s="505" t="s">
        <v>5</v>
      </c>
      <c r="BA2" s="505" t="s">
        <v>56</v>
      </c>
      <c r="BB2" s="302"/>
      <c r="BC2" s="313" t="s">
        <v>547</v>
      </c>
      <c r="BD2" s="291"/>
      <c r="BE2" s="505" t="s">
        <v>77</v>
      </c>
      <c r="BF2" s="514">
        <v>1</v>
      </c>
      <c r="BG2" s="505" t="s">
        <v>0</v>
      </c>
      <c r="BH2" s="498" t="s">
        <v>56</v>
      </c>
      <c r="BI2" s="289"/>
      <c r="BJ2" s="296" t="s">
        <v>660</v>
      </c>
      <c r="BK2" s="291"/>
      <c r="BL2" s="505" t="s">
        <v>77</v>
      </c>
      <c r="BM2" s="293">
        <v>1</v>
      </c>
      <c r="BN2" s="504" t="s">
        <v>3</v>
      </c>
      <c r="BO2" s="498" t="s">
        <v>55</v>
      </c>
      <c r="BP2" s="298"/>
      <c r="BQ2" s="306" t="s">
        <v>741</v>
      </c>
      <c r="BR2" s="299"/>
      <c r="BS2" s="505" t="s">
        <v>167</v>
      </c>
      <c r="BT2" s="293">
        <v>1</v>
      </c>
      <c r="BU2" s="504" t="s">
        <v>6</v>
      </c>
      <c r="BV2" s="498" t="s">
        <v>56</v>
      </c>
      <c r="BW2" s="298"/>
      <c r="BX2" s="306" t="s">
        <v>745</v>
      </c>
      <c r="BY2" s="299"/>
      <c r="BZ2" s="477" t="s">
        <v>78</v>
      </c>
      <c r="CA2" s="293">
        <v>1</v>
      </c>
      <c r="CB2" s="504" t="s">
        <v>6</v>
      </c>
      <c r="CC2" s="498" t="s">
        <v>56</v>
      </c>
      <c r="CD2" s="298"/>
      <c r="CE2" s="442"/>
      <c r="CF2" s="299"/>
      <c r="CG2" s="505" t="s">
        <v>77</v>
      </c>
      <c r="CH2" s="293">
        <v>1</v>
      </c>
    </row>
    <row r="3" spans="1:86" ht="39.6" customHeight="1" x14ac:dyDescent="0.3">
      <c r="A3" s="513">
        <v>2</v>
      </c>
      <c r="B3" s="504" t="s">
        <v>86</v>
      </c>
      <c r="C3" s="498" t="s">
        <v>55</v>
      </c>
      <c r="D3" s="289"/>
      <c r="E3" s="408"/>
      <c r="F3" s="300"/>
      <c r="G3" s="505" t="s">
        <v>167</v>
      </c>
      <c r="H3" s="513">
        <v>2</v>
      </c>
      <c r="I3" s="504" t="s">
        <v>57</v>
      </c>
      <c r="J3" s="498" t="s">
        <v>56</v>
      </c>
      <c r="K3" s="289"/>
      <c r="L3" s="516" t="s">
        <v>674</v>
      </c>
      <c r="M3" s="291"/>
      <c r="N3" s="505" t="s">
        <v>77</v>
      </c>
      <c r="O3" s="514">
        <v>2</v>
      </c>
      <c r="P3" s="504" t="s">
        <v>0</v>
      </c>
      <c r="Q3" s="498" t="s">
        <v>56</v>
      </c>
      <c r="R3" s="289"/>
      <c r="S3" s="411" t="s">
        <v>690</v>
      </c>
      <c r="T3" s="291"/>
      <c r="U3" s="505" t="s">
        <v>77</v>
      </c>
      <c r="V3" s="513">
        <v>2</v>
      </c>
      <c r="W3" s="504" t="s">
        <v>2</v>
      </c>
      <c r="X3" s="498" t="s">
        <v>55</v>
      </c>
      <c r="Y3" s="289"/>
      <c r="Z3" s="527" t="s">
        <v>702</v>
      </c>
      <c r="AA3" s="291"/>
      <c r="AB3" s="505" t="s">
        <v>180</v>
      </c>
      <c r="AC3" s="513">
        <v>2</v>
      </c>
      <c r="AD3" s="504" t="s">
        <v>5</v>
      </c>
      <c r="AE3" s="498" t="s">
        <v>54</v>
      </c>
      <c r="AF3" s="289"/>
      <c r="AG3" s="472" t="s">
        <v>713</v>
      </c>
      <c r="AH3" s="291"/>
      <c r="AI3" s="505" t="s">
        <v>167</v>
      </c>
      <c r="AJ3" s="293">
        <v>2</v>
      </c>
      <c r="AK3" s="505" t="s">
        <v>1</v>
      </c>
      <c r="AL3" s="504" t="s">
        <v>56</v>
      </c>
      <c r="AM3" s="302"/>
      <c r="AN3" s="234" t="s">
        <v>715</v>
      </c>
      <c r="AO3" s="299"/>
      <c r="AP3" s="505" t="s">
        <v>77</v>
      </c>
      <c r="AQ3" s="293">
        <v>2</v>
      </c>
      <c r="AR3" s="504" t="s">
        <v>3</v>
      </c>
      <c r="AS3" s="504"/>
      <c r="AT3" s="504" t="s">
        <v>55</v>
      </c>
      <c r="AU3" s="504"/>
      <c r="AV3" s="308"/>
      <c r="AW3" s="304"/>
      <c r="AX3" s="504" t="s">
        <v>180</v>
      </c>
      <c r="AY3" s="293">
        <v>2</v>
      </c>
      <c r="AZ3" s="505" t="s">
        <v>6</v>
      </c>
      <c r="BA3" s="504" t="s">
        <v>56</v>
      </c>
      <c r="BB3" s="289"/>
      <c r="BC3" s="306" t="s">
        <v>731</v>
      </c>
      <c r="BD3" s="291"/>
      <c r="BE3" s="505" t="s">
        <v>77</v>
      </c>
      <c r="BF3" s="514">
        <v>2</v>
      </c>
      <c r="BG3" s="505" t="s">
        <v>1</v>
      </c>
      <c r="BH3" s="498" t="s">
        <v>56</v>
      </c>
      <c r="BI3" s="289"/>
      <c r="BJ3" s="324"/>
      <c r="BK3" s="291"/>
      <c r="BL3" s="505" t="s">
        <v>77</v>
      </c>
      <c r="BM3" s="293">
        <v>2</v>
      </c>
      <c r="BN3" s="504" t="s">
        <v>4</v>
      </c>
      <c r="BO3" s="498" t="s">
        <v>55</v>
      </c>
      <c r="BP3" s="289"/>
      <c r="BQ3" s="306" t="s">
        <v>73</v>
      </c>
      <c r="BR3" s="291"/>
      <c r="BS3" s="505" t="s">
        <v>167</v>
      </c>
      <c r="BT3" s="514">
        <v>2</v>
      </c>
      <c r="BU3" s="504" t="s">
        <v>0</v>
      </c>
      <c r="BV3" s="504" t="s">
        <v>56</v>
      </c>
      <c r="BW3" s="302" t="s">
        <v>171</v>
      </c>
      <c r="BX3" s="411" t="s">
        <v>589</v>
      </c>
      <c r="BY3" s="291"/>
      <c r="BZ3" s="400" t="s">
        <v>77</v>
      </c>
      <c r="CA3" s="514">
        <v>2</v>
      </c>
      <c r="CB3" s="504" t="s">
        <v>0</v>
      </c>
      <c r="CC3" s="498" t="s">
        <v>56</v>
      </c>
      <c r="CD3" s="289"/>
      <c r="CE3" s="442"/>
      <c r="CF3" s="299"/>
      <c r="CG3" s="505" t="s">
        <v>77</v>
      </c>
      <c r="CH3" s="293">
        <v>2</v>
      </c>
    </row>
    <row r="4" spans="1:86" ht="37.5" customHeight="1" x14ac:dyDescent="0.3">
      <c r="A4" s="513">
        <v>3</v>
      </c>
      <c r="B4" s="504" t="s">
        <v>3</v>
      </c>
      <c r="C4" s="498" t="s">
        <v>55</v>
      </c>
      <c r="D4" s="289"/>
      <c r="E4" s="425"/>
      <c r="F4" s="291"/>
      <c r="G4" s="505" t="s">
        <v>180</v>
      </c>
      <c r="H4" s="513">
        <v>3</v>
      </c>
      <c r="I4" s="504" t="s">
        <v>5</v>
      </c>
      <c r="J4" s="498" t="s">
        <v>55</v>
      </c>
      <c r="K4" s="289"/>
      <c r="L4" s="310" t="s">
        <v>59</v>
      </c>
      <c r="M4" s="291"/>
      <c r="N4" s="505" t="s">
        <v>180</v>
      </c>
      <c r="O4" s="514">
        <v>3</v>
      </c>
      <c r="P4" s="504" t="s">
        <v>1</v>
      </c>
      <c r="Q4" s="498" t="s">
        <v>56</v>
      </c>
      <c r="R4" s="289"/>
      <c r="S4" s="411" t="s">
        <v>691</v>
      </c>
      <c r="T4" s="291"/>
      <c r="U4" s="505" t="s">
        <v>77</v>
      </c>
      <c r="V4" s="513">
        <v>3</v>
      </c>
      <c r="W4" s="504" t="s">
        <v>3</v>
      </c>
      <c r="X4" s="498" t="s">
        <v>55</v>
      </c>
      <c r="Y4" s="289"/>
      <c r="Z4" s="411" t="s">
        <v>703</v>
      </c>
      <c r="AA4" s="291"/>
      <c r="AB4" s="505" t="s">
        <v>180</v>
      </c>
      <c r="AC4" s="293">
        <v>3</v>
      </c>
      <c r="AD4" s="504" t="s">
        <v>6</v>
      </c>
      <c r="AE4" s="498" t="s">
        <v>54</v>
      </c>
      <c r="AF4" s="289"/>
      <c r="AG4" s="472" t="s">
        <v>713</v>
      </c>
      <c r="AH4" s="291"/>
      <c r="AI4" s="505" t="s">
        <v>167</v>
      </c>
      <c r="AJ4" s="293">
        <v>3</v>
      </c>
      <c r="AK4" s="505" t="s">
        <v>2</v>
      </c>
      <c r="AL4" s="504" t="s">
        <v>55</v>
      </c>
      <c r="AM4" s="302"/>
      <c r="AN4" s="295"/>
      <c r="AO4" s="291"/>
      <c r="AP4" s="505" t="s">
        <v>180</v>
      </c>
      <c r="AQ4" s="293">
        <v>3</v>
      </c>
      <c r="AR4" s="504" t="s">
        <v>4</v>
      </c>
      <c r="AS4" s="504"/>
      <c r="AT4" s="504" t="s">
        <v>56</v>
      </c>
      <c r="AU4" s="504"/>
      <c r="AV4" s="306" t="s">
        <v>722</v>
      </c>
      <c r="AW4" s="427"/>
      <c r="AX4" s="504" t="s">
        <v>77</v>
      </c>
      <c r="AY4" s="293">
        <v>3</v>
      </c>
      <c r="AZ4" s="505" t="s">
        <v>0</v>
      </c>
      <c r="BA4" s="505" t="s">
        <v>55</v>
      </c>
      <c r="BB4" s="298"/>
      <c r="BC4" s="472" t="s">
        <v>66</v>
      </c>
      <c r="BD4" s="291"/>
      <c r="BE4" s="505" t="s">
        <v>167</v>
      </c>
      <c r="BF4" s="514">
        <v>3</v>
      </c>
      <c r="BG4" s="505" t="s">
        <v>2</v>
      </c>
      <c r="BH4" s="498" t="s">
        <v>55</v>
      </c>
      <c r="BI4" s="289"/>
      <c r="BJ4" s="290"/>
      <c r="BK4" s="291"/>
      <c r="BL4" s="505" t="s">
        <v>180</v>
      </c>
      <c r="BM4" s="293">
        <v>3</v>
      </c>
      <c r="BN4" s="504" t="s">
        <v>5</v>
      </c>
      <c r="BO4" s="498" t="s">
        <v>55</v>
      </c>
      <c r="BP4" s="298"/>
      <c r="BQ4" s="306" t="s">
        <v>73</v>
      </c>
      <c r="BR4" s="299"/>
      <c r="BS4" s="505" t="s">
        <v>180</v>
      </c>
      <c r="BT4" s="514">
        <v>3</v>
      </c>
      <c r="BU4" s="504" t="s">
        <v>1</v>
      </c>
      <c r="BV4" s="498" t="s">
        <v>56</v>
      </c>
      <c r="BW4" s="298"/>
      <c r="BX4" s="472" t="s">
        <v>746</v>
      </c>
      <c r="BY4" s="299"/>
      <c r="BZ4" s="478" t="s">
        <v>78</v>
      </c>
      <c r="CA4" s="514">
        <v>3</v>
      </c>
      <c r="CB4" s="504" t="s">
        <v>1</v>
      </c>
      <c r="CC4" s="498" t="s">
        <v>56</v>
      </c>
      <c r="CD4" s="298"/>
      <c r="CE4" s="442"/>
      <c r="CF4" s="299"/>
      <c r="CG4" s="505" t="s">
        <v>77</v>
      </c>
      <c r="CH4" s="293">
        <v>3</v>
      </c>
    </row>
    <row r="5" spans="1:86" ht="39.6" customHeight="1" x14ac:dyDescent="0.3">
      <c r="A5" s="513">
        <v>4</v>
      </c>
      <c r="B5" s="504" t="s">
        <v>4</v>
      </c>
      <c r="C5" s="498" t="s">
        <v>54</v>
      </c>
      <c r="D5" s="289"/>
      <c r="E5" s="450"/>
      <c r="F5" s="291"/>
      <c r="G5" s="505" t="s">
        <v>167</v>
      </c>
      <c r="H5" s="293">
        <v>4</v>
      </c>
      <c r="I5" s="504" t="s">
        <v>6</v>
      </c>
      <c r="J5" s="498" t="s">
        <v>55</v>
      </c>
      <c r="K5" s="289"/>
      <c r="L5" s="313" t="s">
        <v>60</v>
      </c>
      <c r="M5" s="291"/>
      <c r="N5" s="505" t="s">
        <v>180</v>
      </c>
      <c r="O5" s="293">
        <v>4</v>
      </c>
      <c r="P5" s="504" t="s">
        <v>2</v>
      </c>
      <c r="Q5" s="498" t="s">
        <v>55</v>
      </c>
      <c r="R5" s="289"/>
      <c r="S5" s="318"/>
      <c r="T5" s="291"/>
      <c r="U5" s="505" t="s">
        <v>180</v>
      </c>
      <c r="V5" s="513">
        <v>4</v>
      </c>
      <c r="W5" s="504" t="s">
        <v>4</v>
      </c>
      <c r="X5" s="498" t="s">
        <v>56</v>
      </c>
      <c r="Y5" s="289"/>
      <c r="Z5" s="318"/>
      <c r="AA5" s="291"/>
      <c r="AB5" s="505" t="s">
        <v>77</v>
      </c>
      <c r="AC5" s="293">
        <v>4</v>
      </c>
      <c r="AD5" s="504" t="s">
        <v>0</v>
      </c>
      <c r="AE5" s="498" t="s">
        <v>54</v>
      </c>
      <c r="AF5" s="289"/>
      <c r="AG5" s="472" t="s">
        <v>713</v>
      </c>
      <c r="AH5" s="291"/>
      <c r="AI5" s="505" t="s">
        <v>167</v>
      </c>
      <c r="AJ5" s="293">
        <v>4</v>
      </c>
      <c r="AK5" s="505" t="s">
        <v>3</v>
      </c>
      <c r="AL5" s="504" t="s">
        <v>55</v>
      </c>
      <c r="AM5" s="302"/>
      <c r="AN5" s="308"/>
      <c r="AO5" s="291"/>
      <c r="AP5" s="505" t="s">
        <v>167</v>
      </c>
      <c r="AQ5" s="293">
        <v>4</v>
      </c>
      <c r="AR5" s="504" t="s">
        <v>5</v>
      </c>
      <c r="AS5" s="504"/>
      <c r="AT5" s="504" t="s">
        <v>56</v>
      </c>
      <c r="AU5" s="504"/>
      <c r="AV5" s="306" t="s">
        <v>723</v>
      </c>
      <c r="AW5" s="291"/>
      <c r="AX5" s="505" t="s">
        <v>77</v>
      </c>
      <c r="AY5" s="293">
        <v>4</v>
      </c>
      <c r="AZ5" s="505" t="s">
        <v>1</v>
      </c>
      <c r="BA5" s="498" t="s">
        <v>56</v>
      </c>
      <c r="BB5" s="289"/>
      <c r="BC5" s="308"/>
      <c r="BD5" s="291"/>
      <c r="BE5" s="505" t="s">
        <v>77</v>
      </c>
      <c r="BF5" s="514">
        <v>4</v>
      </c>
      <c r="BG5" s="505" t="s">
        <v>3</v>
      </c>
      <c r="BH5" s="498" t="s">
        <v>55</v>
      </c>
      <c r="BI5" s="289"/>
      <c r="BJ5" s="296" t="s">
        <v>171</v>
      </c>
      <c r="BK5" s="291"/>
      <c r="BL5" s="505" t="s">
        <v>180</v>
      </c>
      <c r="BM5" s="293">
        <v>4</v>
      </c>
      <c r="BN5" s="504" t="s">
        <v>6</v>
      </c>
      <c r="BO5" s="429" t="s">
        <v>22</v>
      </c>
      <c r="BP5" s="298"/>
      <c r="BQ5" s="306" t="s">
        <v>742</v>
      </c>
      <c r="BR5" s="299"/>
      <c r="BS5" s="505" t="s">
        <v>167</v>
      </c>
      <c r="BT5" s="514">
        <v>4</v>
      </c>
      <c r="BU5" s="504" t="s">
        <v>2</v>
      </c>
      <c r="BV5" s="498" t="s">
        <v>55</v>
      </c>
      <c r="BW5" s="298"/>
      <c r="BX5" s="411"/>
      <c r="BY5" s="299"/>
      <c r="BZ5" s="505" t="s">
        <v>167</v>
      </c>
      <c r="CA5" s="293">
        <v>4</v>
      </c>
      <c r="CB5" s="504" t="s">
        <v>2</v>
      </c>
      <c r="CC5" s="498" t="s">
        <v>55</v>
      </c>
      <c r="CD5" s="289"/>
      <c r="CE5" s="442"/>
      <c r="CF5" s="291"/>
      <c r="CG5" s="505" t="s">
        <v>180</v>
      </c>
      <c r="CH5" s="293">
        <v>4</v>
      </c>
    </row>
    <row r="6" spans="1:86" ht="37.5" customHeight="1" x14ac:dyDescent="0.3">
      <c r="A6" s="513">
        <v>5</v>
      </c>
      <c r="B6" s="504" t="s">
        <v>5</v>
      </c>
      <c r="C6" s="498" t="s">
        <v>54</v>
      </c>
      <c r="D6" s="289"/>
      <c r="E6" s="399"/>
      <c r="F6" s="291"/>
      <c r="G6" s="505" t="s">
        <v>180</v>
      </c>
      <c r="H6" s="293">
        <v>5</v>
      </c>
      <c r="I6" s="504" t="s">
        <v>0</v>
      </c>
      <c r="J6" s="498" t="s">
        <v>55</v>
      </c>
      <c r="K6" s="289"/>
      <c r="L6" s="313" t="s">
        <v>61</v>
      </c>
      <c r="M6" s="291"/>
      <c r="N6" s="505" t="s">
        <v>180</v>
      </c>
      <c r="O6" s="293">
        <v>5</v>
      </c>
      <c r="P6" s="504" t="s">
        <v>3</v>
      </c>
      <c r="Q6" s="498" t="s">
        <v>55</v>
      </c>
      <c r="R6" s="289"/>
      <c r="S6" s="301"/>
      <c r="T6" s="291"/>
      <c r="U6" s="505" t="s">
        <v>180</v>
      </c>
      <c r="V6" s="513">
        <v>5</v>
      </c>
      <c r="W6" s="504" t="s">
        <v>5</v>
      </c>
      <c r="X6" s="498" t="s">
        <v>56</v>
      </c>
      <c r="Y6" s="289"/>
      <c r="Z6" s="318" t="s">
        <v>704</v>
      </c>
      <c r="AA6" s="291"/>
      <c r="AB6" s="505" t="s">
        <v>77</v>
      </c>
      <c r="AC6" s="293">
        <v>5</v>
      </c>
      <c r="AD6" s="504" t="s">
        <v>1</v>
      </c>
      <c r="AE6" s="498" t="s">
        <v>54</v>
      </c>
      <c r="AF6" s="289"/>
      <c r="AG6" s="472" t="s">
        <v>713</v>
      </c>
      <c r="AH6" s="291"/>
      <c r="AI6" s="505" t="s">
        <v>167</v>
      </c>
      <c r="AJ6" s="293">
        <v>5</v>
      </c>
      <c r="AK6" s="505" t="s">
        <v>4</v>
      </c>
      <c r="AL6" s="504" t="s">
        <v>56</v>
      </c>
      <c r="AM6" s="289"/>
      <c r="AN6" s="295"/>
      <c r="AO6" s="291"/>
      <c r="AP6" s="505" t="s">
        <v>77</v>
      </c>
      <c r="AQ6" s="293">
        <v>5</v>
      </c>
      <c r="AR6" s="504" t="s">
        <v>6</v>
      </c>
      <c r="AS6" s="504"/>
      <c r="AT6" s="504" t="s">
        <v>56</v>
      </c>
      <c r="AU6" s="504"/>
      <c r="AV6" s="411" t="s">
        <v>724</v>
      </c>
      <c r="AW6" s="291"/>
      <c r="AX6" s="468" t="s">
        <v>78</v>
      </c>
      <c r="AY6" s="293">
        <v>5</v>
      </c>
      <c r="AZ6" s="505" t="s">
        <v>2</v>
      </c>
      <c r="BA6" s="498" t="s">
        <v>55</v>
      </c>
      <c r="BB6" s="289"/>
      <c r="BC6" s="295"/>
      <c r="BD6" s="291"/>
      <c r="BE6" s="505" t="s">
        <v>180</v>
      </c>
      <c r="BF6" s="293">
        <v>5</v>
      </c>
      <c r="BG6" s="505" t="s">
        <v>4</v>
      </c>
      <c r="BH6" s="498" t="s">
        <v>56</v>
      </c>
      <c r="BI6" s="298"/>
      <c r="BJ6" s="296"/>
      <c r="BK6" s="299"/>
      <c r="BL6" s="505" t="s">
        <v>77</v>
      </c>
      <c r="BM6" s="293">
        <v>5</v>
      </c>
      <c r="BN6" s="504" t="s">
        <v>0</v>
      </c>
      <c r="BO6" s="429" t="s">
        <v>22</v>
      </c>
      <c r="BP6" s="289"/>
      <c r="BQ6" s="472"/>
      <c r="BR6" s="291"/>
      <c r="BS6" s="505" t="s">
        <v>167</v>
      </c>
      <c r="BT6" s="514">
        <v>5</v>
      </c>
      <c r="BU6" s="504" t="s">
        <v>3</v>
      </c>
      <c r="BV6" s="498" t="s">
        <v>55</v>
      </c>
      <c r="BW6" s="289"/>
      <c r="BX6" s="534"/>
      <c r="BY6" s="291"/>
      <c r="BZ6" s="505" t="s">
        <v>167</v>
      </c>
      <c r="CA6" s="293">
        <v>5</v>
      </c>
      <c r="CB6" s="504" t="s">
        <v>3</v>
      </c>
      <c r="CC6" s="498" t="s">
        <v>55</v>
      </c>
      <c r="CD6" s="298"/>
      <c r="CE6" s="442"/>
      <c r="CF6" s="299"/>
      <c r="CG6" s="505" t="s">
        <v>167</v>
      </c>
      <c r="CH6" s="293">
        <v>5</v>
      </c>
    </row>
    <row r="7" spans="1:86" ht="39.6" customHeight="1" x14ac:dyDescent="0.3">
      <c r="A7" s="311">
        <v>6</v>
      </c>
      <c r="B7" s="504" t="s">
        <v>6</v>
      </c>
      <c r="C7" s="498" t="s">
        <v>54</v>
      </c>
      <c r="D7" s="312"/>
      <c r="E7" s="313" t="s">
        <v>664</v>
      </c>
      <c r="F7" s="314"/>
      <c r="G7" s="505" t="s">
        <v>180</v>
      </c>
      <c r="H7" s="293">
        <v>6</v>
      </c>
      <c r="I7" s="504" t="s">
        <v>1</v>
      </c>
      <c r="J7" s="498" t="s">
        <v>56</v>
      </c>
      <c r="K7" s="289"/>
      <c r="L7" s="324"/>
      <c r="M7" s="291"/>
      <c r="N7" s="505" t="s">
        <v>77</v>
      </c>
      <c r="O7" s="293">
        <v>6</v>
      </c>
      <c r="P7" s="504" t="s">
        <v>4</v>
      </c>
      <c r="Q7" s="504" t="s">
        <v>56</v>
      </c>
      <c r="R7" s="430"/>
      <c r="S7" s="470"/>
      <c r="T7" s="291"/>
      <c r="U7" s="468" t="s">
        <v>78</v>
      </c>
      <c r="V7" s="513">
        <v>6</v>
      </c>
      <c r="W7" s="504" t="s">
        <v>6</v>
      </c>
      <c r="X7" s="498" t="s">
        <v>56</v>
      </c>
      <c r="Y7" s="289"/>
      <c r="Z7" s="410"/>
      <c r="AA7" s="291"/>
      <c r="AB7" s="505" t="s">
        <v>77</v>
      </c>
      <c r="AC7" s="293">
        <v>6</v>
      </c>
      <c r="AD7" s="504" t="s">
        <v>2</v>
      </c>
      <c r="AE7" s="498" t="s">
        <v>55</v>
      </c>
      <c r="AF7" s="289"/>
      <c r="AG7" s="433"/>
      <c r="AH7" s="291"/>
      <c r="AI7" s="505" t="s">
        <v>167</v>
      </c>
      <c r="AJ7" s="293">
        <v>6</v>
      </c>
      <c r="AK7" s="505" t="s">
        <v>5</v>
      </c>
      <c r="AL7" s="504" t="s">
        <v>56</v>
      </c>
      <c r="AM7" s="289"/>
      <c r="AN7" s="308"/>
      <c r="AO7" s="291"/>
      <c r="AP7" s="505" t="s">
        <v>77</v>
      </c>
      <c r="AQ7" s="293">
        <v>6</v>
      </c>
      <c r="AR7" s="504" t="s">
        <v>0</v>
      </c>
      <c r="AS7" s="504"/>
      <c r="AT7" s="504" t="s">
        <v>56</v>
      </c>
      <c r="AU7" s="504"/>
      <c r="AV7" s="411" t="s">
        <v>726</v>
      </c>
      <c r="AW7" s="291"/>
      <c r="AX7" s="468" t="s">
        <v>78</v>
      </c>
      <c r="AY7" s="293">
        <v>6</v>
      </c>
      <c r="AZ7" s="505" t="s">
        <v>3</v>
      </c>
      <c r="BA7" s="498" t="s">
        <v>55</v>
      </c>
      <c r="BB7" s="289"/>
      <c r="BC7" s="295"/>
      <c r="BD7" s="291"/>
      <c r="BE7" s="505" t="s">
        <v>167</v>
      </c>
      <c r="BF7" s="293">
        <v>6</v>
      </c>
      <c r="BG7" s="505" t="s">
        <v>5</v>
      </c>
      <c r="BH7" s="498" t="s">
        <v>56</v>
      </c>
      <c r="BI7" s="298"/>
      <c r="BJ7" s="296" t="s">
        <v>524</v>
      </c>
      <c r="BK7" s="299"/>
      <c r="BL7" s="505" t="s">
        <v>77</v>
      </c>
      <c r="BM7" s="431">
        <v>6</v>
      </c>
      <c r="BN7" s="504" t="s">
        <v>1</v>
      </c>
      <c r="BO7" s="429" t="s">
        <v>22</v>
      </c>
      <c r="BP7" s="312"/>
      <c r="BQ7" s="306"/>
      <c r="BR7" s="432"/>
      <c r="BS7" s="505" t="s">
        <v>167</v>
      </c>
      <c r="BT7" s="293">
        <v>6</v>
      </c>
      <c r="BU7" s="504" t="s">
        <v>4</v>
      </c>
      <c r="BV7" s="498" t="s">
        <v>56</v>
      </c>
      <c r="BW7" s="298"/>
      <c r="BX7" s="306" t="s">
        <v>589</v>
      </c>
      <c r="BY7" s="299"/>
      <c r="BZ7" s="505" t="s">
        <v>77</v>
      </c>
      <c r="CA7" s="293">
        <v>6</v>
      </c>
      <c r="CB7" s="504" t="s">
        <v>4</v>
      </c>
      <c r="CC7" s="498" t="s">
        <v>56</v>
      </c>
      <c r="CD7" s="298"/>
      <c r="CE7" s="442" t="s">
        <v>760</v>
      </c>
      <c r="CF7" s="299"/>
      <c r="CG7" s="468" t="s">
        <v>78</v>
      </c>
      <c r="CH7" s="293">
        <v>6</v>
      </c>
    </row>
    <row r="8" spans="1:86" ht="39.6" customHeight="1" x14ac:dyDescent="0.3">
      <c r="A8" s="293">
        <v>7</v>
      </c>
      <c r="B8" s="504" t="s">
        <v>0</v>
      </c>
      <c r="C8" s="498" t="s">
        <v>54</v>
      </c>
      <c r="D8" s="289"/>
      <c r="E8" s="515" t="s">
        <v>665</v>
      </c>
      <c r="F8" s="291"/>
      <c r="G8" s="505" t="s">
        <v>180</v>
      </c>
      <c r="H8" s="293">
        <v>7</v>
      </c>
      <c r="I8" s="504" t="s">
        <v>2</v>
      </c>
      <c r="J8" s="498" t="s">
        <v>55</v>
      </c>
      <c r="K8" s="289"/>
      <c r="L8" s="402"/>
      <c r="M8" s="291"/>
      <c r="N8" s="505" t="s">
        <v>180</v>
      </c>
      <c r="O8" s="293">
        <v>7</v>
      </c>
      <c r="P8" s="504" t="s">
        <v>5</v>
      </c>
      <c r="Q8" s="504" t="s">
        <v>56</v>
      </c>
      <c r="R8" s="289"/>
      <c r="S8" s="517" t="s">
        <v>692</v>
      </c>
      <c r="T8" s="291"/>
      <c r="U8" s="505" t="s">
        <v>77</v>
      </c>
      <c r="V8" s="513">
        <v>7</v>
      </c>
      <c r="W8" s="504" t="s">
        <v>0</v>
      </c>
      <c r="X8" s="498" t="s">
        <v>56</v>
      </c>
      <c r="Y8" s="289"/>
      <c r="Z8" s="406"/>
      <c r="AA8" s="291"/>
      <c r="AB8" s="505" t="s">
        <v>77</v>
      </c>
      <c r="AC8" s="513">
        <v>7</v>
      </c>
      <c r="AD8" s="504" t="s">
        <v>3</v>
      </c>
      <c r="AE8" s="498" t="s">
        <v>55</v>
      </c>
      <c r="AF8" s="289"/>
      <c r="AG8" s="433"/>
      <c r="AH8" s="291"/>
      <c r="AI8" s="505" t="s">
        <v>180</v>
      </c>
      <c r="AJ8" s="293">
        <v>7</v>
      </c>
      <c r="AK8" s="505" t="s">
        <v>6</v>
      </c>
      <c r="AL8" s="504" t="s">
        <v>56</v>
      </c>
      <c r="AM8" s="316"/>
      <c r="AN8" s="494"/>
      <c r="AO8" s="291"/>
      <c r="AP8" s="505" t="s">
        <v>77</v>
      </c>
      <c r="AQ8" s="293">
        <v>7</v>
      </c>
      <c r="AR8" s="504" t="s">
        <v>1</v>
      </c>
      <c r="AS8" s="504"/>
      <c r="AT8" s="504" t="s">
        <v>56</v>
      </c>
      <c r="AU8" s="504"/>
      <c r="AV8" s="411" t="s">
        <v>725</v>
      </c>
      <c r="AW8" s="291"/>
      <c r="AX8" s="505" t="s">
        <v>77</v>
      </c>
      <c r="AY8" s="293">
        <v>7</v>
      </c>
      <c r="AZ8" s="505" t="s">
        <v>4</v>
      </c>
      <c r="BA8" s="504" t="s">
        <v>56</v>
      </c>
      <c r="BB8" s="298"/>
      <c r="BC8" s="296"/>
      <c r="BD8" s="299"/>
      <c r="BE8" s="505" t="s">
        <v>77</v>
      </c>
      <c r="BF8" s="293">
        <v>7</v>
      </c>
      <c r="BG8" s="505" t="s">
        <v>6</v>
      </c>
      <c r="BH8" s="498" t="s">
        <v>56</v>
      </c>
      <c r="BI8" s="289"/>
      <c r="BJ8" s="295"/>
      <c r="BK8" s="291"/>
      <c r="BL8" s="505" t="s">
        <v>77</v>
      </c>
      <c r="BM8" s="293">
        <v>7</v>
      </c>
      <c r="BN8" s="504" t="s">
        <v>2</v>
      </c>
      <c r="BO8" s="429" t="s">
        <v>55</v>
      </c>
      <c r="BP8" s="289"/>
      <c r="BQ8" s="411"/>
      <c r="BR8" s="291"/>
      <c r="BS8" s="505" t="s">
        <v>167</v>
      </c>
      <c r="BT8" s="293">
        <v>7</v>
      </c>
      <c r="BU8" s="504" t="s">
        <v>5</v>
      </c>
      <c r="BV8" s="498" t="s">
        <v>56</v>
      </c>
      <c r="BW8" s="298"/>
      <c r="BX8" s="472" t="s">
        <v>589</v>
      </c>
      <c r="BY8" s="299"/>
      <c r="BZ8" s="505" t="s">
        <v>77</v>
      </c>
      <c r="CA8" s="293">
        <v>7</v>
      </c>
      <c r="CB8" s="504" t="s">
        <v>5</v>
      </c>
      <c r="CC8" s="498" t="s">
        <v>56</v>
      </c>
      <c r="CD8" s="298"/>
      <c r="CE8" s="532" t="s">
        <v>759</v>
      </c>
      <c r="CF8" s="299"/>
      <c r="CG8" s="468" t="s">
        <v>78</v>
      </c>
      <c r="CH8" s="293">
        <v>7</v>
      </c>
    </row>
    <row r="9" spans="1:86" ht="39.6" customHeight="1" x14ac:dyDescent="0.3">
      <c r="A9" s="513">
        <v>8</v>
      </c>
      <c r="B9" s="504" t="s">
        <v>1</v>
      </c>
      <c r="C9" s="498" t="s">
        <v>21</v>
      </c>
      <c r="D9" s="312"/>
      <c r="E9" s="306" t="s">
        <v>666</v>
      </c>
      <c r="F9" s="291"/>
      <c r="G9" s="468" t="s">
        <v>78</v>
      </c>
      <c r="H9" s="293">
        <v>8</v>
      </c>
      <c r="I9" s="504" t="s">
        <v>3</v>
      </c>
      <c r="J9" s="498" t="s">
        <v>55</v>
      </c>
      <c r="K9" s="289"/>
      <c r="L9" s="308"/>
      <c r="M9" s="291"/>
      <c r="N9" s="505" t="s">
        <v>180</v>
      </c>
      <c r="O9" s="293">
        <v>8</v>
      </c>
      <c r="P9" s="504" t="s">
        <v>6</v>
      </c>
      <c r="Q9" s="504" t="s">
        <v>56</v>
      </c>
      <c r="R9" s="289"/>
      <c r="S9" s="411" t="s">
        <v>693</v>
      </c>
      <c r="T9" s="291"/>
      <c r="U9" s="505" t="s">
        <v>77</v>
      </c>
      <c r="V9" s="513">
        <v>8</v>
      </c>
      <c r="W9" s="504" t="s">
        <v>1</v>
      </c>
      <c r="X9" s="498" t="s">
        <v>56</v>
      </c>
      <c r="Y9" s="289"/>
      <c r="Z9" s="306"/>
      <c r="AA9" s="291"/>
      <c r="AB9" s="505" t="s">
        <v>77</v>
      </c>
      <c r="AC9" s="513">
        <v>8</v>
      </c>
      <c r="AD9" s="504" t="s">
        <v>4</v>
      </c>
      <c r="AE9" s="498" t="s">
        <v>54</v>
      </c>
      <c r="AF9" s="289"/>
      <c r="AG9" s="301"/>
      <c r="AH9" s="291"/>
      <c r="AI9" s="505" t="s">
        <v>167</v>
      </c>
      <c r="AJ9" s="293">
        <v>8</v>
      </c>
      <c r="AK9" s="505" t="s">
        <v>0</v>
      </c>
      <c r="AL9" s="504" t="s">
        <v>56</v>
      </c>
      <c r="AM9" s="302"/>
      <c r="AN9" s="412" t="s">
        <v>716</v>
      </c>
      <c r="AO9" s="291"/>
      <c r="AP9" s="505" t="s">
        <v>77</v>
      </c>
      <c r="AQ9" s="293">
        <v>8</v>
      </c>
      <c r="AR9" s="504" t="s">
        <v>2</v>
      </c>
      <c r="AS9" s="504"/>
      <c r="AT9" s="504" t="s">
        <v>55</v>
      </c>
      <c r="AU9" s="317"/>
      <c r="AV9" s="515"/>
      <c r="AW9" s="291"/>
      <c r="AX9" s="505" t="s">
        <v>180</v>
      </c>
      <c r="AY9" s="293">
        <v>8</v>
      </c>
      <c r="AZ9" s="505" t="s">
        <v>5</v>
      </c>
      <c r="BA9" s="504" t="s">
        <v>56</v>
      </c>
      <c r="BB9" s="298"/>
      <c r="BC9" s="295"/>
      <c r="BD9" s="299"/>
      <c r="BE9" s="505" t="s">
        <v>77</v>
      </c>
      <c r="BF9" s="514">
        <v>8</v>
      </c>
      <c r="BG9" s="505" t="s">
        <v>0</v>
      </c>
      <c r="BH9" s="498" t="s">
        <v>56</v>
      </c>
      <c r="BI9" s="289"/>
      <c r="BJ9" s="295" t="s">
        <v>738</v>
      </c>
      <c r="BK9" s="291"/>
      <c r="BL9" s="505" t="s">
        <v>77</v>
      </c>
      <c r="BM9" s="293">
        <v>8</v>
      </c>
      <c r="BN9" s="504" t="s">
        <v>3</v>
      </c>
      <c r="BO9" s="498" t="s">
        <v>55</v>
      </c>
      <c r="BP9" s="289"/>
      <c r="BQ9" s="306"/>
      <c r="BR9" s="291"/>
      <c r="BS9" s="505" t="s">
        <v>167</v>
      </c>
      <c r="BT9" s="514">
        <v>8</v>
      </c>
      <c r="BU9" s="504" t="s">
        <v>6</v>
      </c>
      <c r="BV9" s="498" t="s">
        <v>56</v>
      </c>
      <c r="BW9" s="289"/>
      <c r="BX9" s="306" t="s">
        <v>589</v>
      </c>
      <c r="BY9" s="291"/>
      <c r="BZ9" s="505" t="s">
        <v>77</v>
      </c>
      <c r="CA9" s="514">
        <v>8</v>
      </c>
      <c r="CB9" s="504" t="s">
        <v>6</v>
      </c>
      <c r="CC9" s="498" t="s">
        <v>56</v>
      </c>
      <c r="CD9" s="289"/>
      <c r="CE9" s="532" t="s">
        <v>758</v>
      </c>
      <c r="CF9" s="291"/>
      <c r="CG9" s="505" t="s">
        <v>167</v>
      </c>
      <c r="CH9" s="293">
        <v>8</v>
      </c>
    </row>
    <row r="10" spans="1:86" ht="41.25" customHeight="1" x14ac:dyDescent="0.3">
      <c r="A10" s="513">
        <v>9</v>
      </c>
      <c r="B10" s="504" t="s">
        <v>2</v>
      </c>
      <c r="C10" s="498" t="s">
        <v>55</v>
      </c>
      <c r="D10" s="289"/>
      <c r="E10" s="318"/>
      <c r="F10" s="291"/>
      <c r="G10" s="505" t="s">
        <v>180</v>
      </c>
      <c r="H10" s="513">
        <v>9</v>
      </c>
      <c r="I10" s="504" t="s">
        <v>4</v>
      </c>
      <c r="J10" s="504" t="s">
        <v>56</v>
      </c>
      <c r="K10" s="289"/>
      <c r="L10" s="313"/>
      <c r="M10" s="291"/>
      <c r="N10" s="505" t="s">
        <v>77</v>
      </c>
      <c r="O10" s="293">
        <v>9</v>
      </c>
      <c r="P10" s="504" t="s">
        <v>0</v>
      </c>
      <c r="Q10" s="504" t="s">
        <v>56</v>
      </c>
      <c r="R10" s="289"/>
      <c r="S10" s="301" t="s">
        <v>171</v>
      </c>
      <c r="T10" s="291"/>
      <c r="U10" s="505" t="s">
        <v>77</v>
      </c>
      <c r="V10" s="513">
        <v>9</v>
      </c>
      <c r="W10" s="504" t="s">
        <v>2</v>
      </c>
      <c r="X10" s="498" t="s">
        <v>55</v>
      </c>
      <c r="Y10" s="289"/>
      <c r="Z10" s="306"/>
      <c r="AA10" s="291"/>
      <c r="AB10" s="505" t="s">
        <v>180</v>
      </c>
      <c r="AC10" s="293">
        <v>9</v>
      </c>
      <c r="AD10" s="504" t="s">
        <v>5</v>
      </c>
      <c r="AE10" s="498" t="s">
        <v>54</v>
      </c>
      <c r="AF10" s="289"/>
      <c r="AG10" s="295"/>
      <c r="AH10" s="291"/>
      <c r="AI10" s="505" t="s">
        <v>167</v>
      </c>
      <c r="AJ10" s="293">
        <v>9</v>
      </c>
      <c r="AK10" s="505" t="s">
        <v>1</v>
      </c>
      <c r="AL10" s="504" t="s">
        <v>56</v>
      </c>
      <c r="AM10" s="289"/>
      <c r="AN10" s="486" t="s">
        <v>617</v>
      </c>
      <c r="AO10" s="291"/>
      <c r="AP10" s="505" t="s">
        <v>78</v>
      </c>
      <c r="AQ10" s="293">
        <v>9</v>
      </c>
      <c r="AR10" s="504" t="s">
        <v>3</v>
      </c>
      <c r="AS10" s="504"/>
      <c r="AT10" s="498" t="s">
        <v>55</v>
      </c>
      <c r="AU10" s="504"/>
      <c r="AV10" s="411"/>
      <c r="AW10" s="304"/>
      <c r="AX10" s="504" t="s">
        <v>180</v>
      </c>
      <c r="AY10" s="293">
        <v>9</v>
      </c>
      <c r="AZ10" s="505" t="s">
        <v>6</v>
      </c>
      <c r="BA10" s="504" t="s">
        <v>56</v>
      </c>
      <c r="BB10" s="289"/>
      <c r="BC10" s="306" t="s">
        <v>732</v>
      </c>
      <c r="BD10" s="291"/>
      <c r="BE10" s="505" t="s">
        <v>77</v>
      </c>
      <c r="BF10" s="514">
        <v>9</v>
      </c>
      <c r="BG10" s="505" t="s">
        <v>1</v>
      </c>
      <c r="BH10" s="498" t="s">
        <v>56</v>
      </c>
      <c r="BI10" s="289"/>
      <c r="BJ10" s="467"/>
      <c r="BK10" s="291"/>
      <c r="BL10" s="505" t="s">
        <v>77</v>
      </c>
      <c r="BM10" s="293">
        <v>9</v>
      </c>
      <c r="BN10" s="504" t="s">
        <v>4</v>
      </c>
      <c r="BO10" s="498" t="s">
        <v>55</v>
      </c>
      <c r="BP10" s="298"/>
      <c r="BQ10" s="411" t="s">
        <v>539</v>
      </c>
      <c r="BR10" s="299"/>
      <c r="BS10" s="505" t="s">
        <v>167</v>
      </c>
      <c r="BT10" s="514">
        <v>9</v>
      </c>
      <c r="BU10" s="504" t="s">
        <v>0</v>
      </c>
      <c r="BV10" s="498" t="s">
        <v>56</v>
      </c>
      <c r="BW10" s="289"/>
      <c r="BX10" s="306" t="s">
        <v>747</v>
      </c>
      <c r="BY10" s="291"/>
      <c r="BZ10" s="505" t="s">
        <v>77</v>
      </c>
      <c r="CA10" s="514">
        <v>9</v>
      </c>
      <c r="CB10" s="504" t="s">
        <v>0</v>
      </c>
      <c r="CC10" s="498" t="s">
        <v>56</v>
      </c>
      <c r="CD10" s="289"/>
      <c r="CE10" s="434"/>
      <c r="CF10" s="291"/>
      <c r="CG10" s="505" t="s">
        <v>174</v>
      </c>
      <c r="CH10" s="293">
        <v>9</v>
      </c>
    </row>
    <row r="11" spans="1:86" ht="39.6" customHeight="1" x14ac:dyDescent="0.3">
      <c r="A11" s="513">
        <v>10</v>
      </c>
      <c r="B11" s="504" t="s">
        <v>3</v>
      </c>
      <c r="C11" s="498" t="s">
        <v>55</v>
      </c>
      <c r="D11" s="289"/>
      <c r="E11" s="320" t="s">
        <v>232</v>
      </c>
      <c r="F11" s="291"/>
      <c r="G11" s="505" t="s">
        <v>180</v>
      </c>
      <c r="H11" s="513">
        <v>10</v>
      </c>
      <c r="I11" s="504" t="s">
        <v>5</v>
      </c>
      <c r="J11" s="504" t="s">
        <v>56</v>
      </c>
      <c r="K11" s="289"/>
      <c r="L11" s="411"/>
      <c r="M11" s="291"/>
      <c r="N11" s="505" t="s">
        <v>77</v>
      </c>
      <c r="O11" s="293">
        <v>10</v>
      </c>
      <c r="P11" s="504" t="s">
        <v>1</v>
      </c>
      <c r="Q11" s="504" t="s">
        <v>56</v>
      </c>
      <c r="R11" s="302"/>
      <c r="S11" s="301" t="s">
        <v>533</v>
      </c>
      <c r="T11" s="291"/>
      <c r="U11" s="468" t="s">
        <v>78</v>
      </c>
      <c r="V11" s="513">
        <v>10</v>
      </c>
      <c r="W11" s="504" t="s">
        <v>3</v>
      </c>
      <c r="X11" s="498" t="s">
        <v>55</v>
      </c>
      <c r="Y11" s="289"/>
      <c r="Z11" s="313"/>
      <c r="AA11" s="291"/>
      <c r="AB11" s="505" t="s">
        <v>167</v>
      </c>
      <c r="AC11" s="293">
        <v>10</v>
      </c>
      <c r="AD11" s="504" t="s">
        <v>6</v>
      </c>
      <c r="AE11" s="498" t="s">
        <v>54</v>
      </c>
      <c r="AF11" s="298"/>
      <c r="AG11" s="304" t="s">
        <v>171</v>
      </c>
      <c r="AH11" s="299"/>
      <c r="AI11" s="505" t="s">
        <v>167</v>
      </c>
      <c r="AJ11" s="293">
        <v>10</v>
      </c>
      <c r="AK11" s="505" t="s">
        <v>2</v>
      </c>
      <c r="AL11" s="504" t="s">
        <v>55</v>
      </c>
      <c r="AM11" s="302"/>
      <c r="AN11" s="435"/>
      <c r="AO11" s="291"/>
      <c r="AP11" s="505" t="s">
        <v>180</v>
      </c>
      <c r="AQ11" s="293">
        <v>10</v>
      </c>
      <c r="AR11" s="504" t="s">
        <v>4</v>
      </c>
      <c r="AS11" s="504"/>
      <c r="AT11" s="498" t="s">
        <v>55</v>
      </c>
      <c r="AU11" s="504"/>
      <c r="AV11" s="515" t="s">
        <v>471</v>
      </c>
      <c r="AW11" s="427"/>
      <c r="AX11" s="504" t="s">
        <v>180</v>
      </c>
      <c r="AY11" s="293">
        <v>10</v>
      </c>
      <c r="AZ11" s="505" t="s">
        <v>0</v>
      </c>
      <c r="BA11" s="504" t="s">
        <v>56</v>
      </c>
      <c r="BB11" s="289"/>
      <c r="BC11" s="295"/>
      <c r="BD11" s="291"/>
      <c r="BE11" s="505" t="s">
        <v>77</v>
      </c>
      <c r="BF11" s="514">
        <v>10</v>
      </c>
      <c r="BG11" s="505" t="s">
        <v>2</v>
      </c>
      <c r="BH11" s="498" t="s">
        <v>55</v>
      </c>
      <c r="BI11" s="289"/>
      <c r="BJ11" s="404" t="s">
        <v>171</v>
      </c>
      <c r="BK11" s="291"/>
      <c r="BL11" s="505" t="s">
        <v>180</v>
      </c>
      <c r="BM11" s="293">
        <v>10</v>
      </c>
      <c r="BN11" s="504" t="s">
        <v>5</v>
      </c>
      <c r="BO11" s="498" t="s">
        <v>56</v>
      </c>
      <c r="BP11" s="298"/>
      <c r="BQ11" s="537" t="s">
        <v>537</v>
      </c>
      <c r="BR11" s="299"/>
      <c r="BS11" s="468" t="s">
        <v>78</v>
      </c>
      <c r="BT11" s="293">
        <v>10</v>
      </c>
      <c r="BU11" s="504" t="s">
        <v>1</v>
      </c>
      <c r="BV11" s="498" t="s">
        <v>56</v>
      </c>
      <c r="BW11" s="298"/>
      <c r="BX11" s="306"/>
      <c r="BY11" s="299"/>
      <c r="BZ11" s="505" t="s">
        <v>77</v>
      </c>
      <c r="CA11" s="514">
        <v>10</v>
      </c>
      <c r="CB11" s="504" t="s">
        <v>1</v>
      </c>
      <c r="CC11" s="498" t="s">
        <v>56</v>
      </c>
      <c r="CD11" s="298"/>
      <c r="CE11" s="442" t="s">
        <v>757</v>
      </c>
      <c r="CF11" s="299"/>
      <c r="CG11" s="505" t="s">
        <v>174</v>
      </c>
      <c r="CH11" s="293">
        <v>10</v>
      </c>
    </row>
    <row r="12" spans="1:86" ht="39.6" customHeight="1" x14ac:dyDescent="0.3">
      <c r="A12" s="513">
        <v>11</v>
      </c>
      <c r="B12" s="504" t="s">
        <v>4</v>
      </c>
      <c r="C12" s="498" t="s">
        <v>56</v>
      </c>
      <c r="D12" s="289"/>
      <c r="E12" s="517" t="s">
        <v>605</v>
      </c>
      <c r="F12" s="291"/>
      <c r="G12" s="468" t="s">
        <v>78</v>
      </c>
      <c r="H12" s="293">
        <v>11</v>
      </c>
      <c r="I12" s="504" t="s">
        <v>6</v>
      </c>
      <c r="J12" s="504" t="s">
        <v>56</v>
      </c>
      <c r="K12" s="289"/>
      <c r="L12" s="414" t="s">
        <v>675</v>
      </c>
      <c r="M12" s="291"/>
      <c r="N12" s="468" t="s">
        <v>173</v>
      </c>
      <c r="O12" s="293">
        <v>11</v>
      </c>
      <c r="P12" s="504" t="s">
        <v>2</v>
      </c>
      <c r="Q12" s="504" t="s">
        <v>55</v>
      </c>
      <c r="R12" s="289"/>
      <c r="S12" s="321" t="s">
        <v>232</v>
      </c>
      <c r="T12" s="291"/>
      <c r="U12" s="505" t="s">
        <v>180</v>
      </c>
      <c r="V12" s="513">
        <v>11</v>
      </c>
      <c r="W12" s="504" t="s">
        <v>4</v>
      </c>
      <c r="X12" s="498" t="s">
        <v>56</v>
      </c>
      <c r="Y12" s="289"/>
      <c r="Z12" s="320"/>
      <c r="AA12" s="291"/>
      <c r="AB12" s="505" t="s">
        <v>77</v>
      </c>
      <c r="AC12" s="293">
        <v>11</v>
      </c>
      <c r="AD12" s="504" t="s">
        <v>0</v>
      </c>
      <c r="AE12" s="498" t="s">
        <v>55</v>
      </c>
      <c r="AF12" s="289"/>
      <c r="AG12" s="434" t="s">
        <v>441</v>
      </c>
      <c r="AH12" s="291"/>
      <c r="AI12" s="505" t="s">
        <v>167</v>
      </c>
      <c r="AJ12" s="293">
        <v>11</v>
      </c>
      <c r="AK12" s="505" t="s">
        <v>3</v>
      </c>
      <c r="AL12" s="504" t="s">
        <v>55</v>
      </c>
      <c r="AM12" s="302"/>
      <c r="AN12" s="435"/>
      <c r="AO12" s="291"/>
      <c r="AP12" s="505" t="s">
        <v>180</v>
      </c>
      <c r="AQ12" s="293">
        <v>11</v>
      </c>
      <c r="AR12" s="504" t="s">
        <v>5</v>
      </c>
      <c r="AS12" s="504"/>
      <c r="AT12" s="498" t="s">
        <v>22</v>
      </c>
      <c r="AU12" s="504"/>
      <c r="AV12" s="411" t="s">
        <v>485</v>
      </c>
      <c r="AW12" s="291"/>
      <c r="AX12" s="504" t="s">
        <v>180</v>
      </c>
      <c r="AY12" s="293">
        <v>11</v>
      </c>
      <c r="AZ12" s="505" t="s">
        <v>1</v>
      </c>
      <c r="BA12" s="504" t="s">
        <v>56</v>
      </c>
      <c r="BB12" s="289"/>
      <c r="BC12" s="295"/>
      <c r="BD12" s="291"/>
      <c r="BE12" s="505" t="s">
        <v>77</v>
      </c>
      <c r="BF12" s="293">
        <v>11</v>
      </c>
      <c r="BG12" s="505" t="s">
        <v>3</v>
      </c>
      <c r="BH12" s="498" t="s">
        <v>55</v>
      </c>
      <c r="BI12" s="289"/>
      <c r="BJ12" s="295" t="s">
        <v>171</v>
      </c>
      <c r="BK12" s="291"/>
      <c r="BL12" s="505" t="s">
        <v>180</v>
      </c>
      <c r="BM12" s="293">
        <v>11</v>
      </c>
      <c r="BN12" s="504" t="s">
        <v>6</v>
      </c>
      <c r="BO12" s="498" t="s">
        <v>56</v>
      </c>
      <c r="BP12" s="298"/>
      <c r="BQ12" s="306"/>
      <c r="BR12" s="299"/>
      <c r="BS12" s="505" t="s">
        <v>77</v>
      </c>
      <c r="BT12" s="514">
        <v>11</v>
      </c>
      <c r="BU12" s="504" t="s">
        <v>2</v>
      </c>
      <c r="BV12" s="511" t="s">
        <v>55</v>
      </c>
      <c r="BW12" s="298"/>
      <c r="BX12" s="472" t="s">
        <v>68</v>
      </c>
      <c r="BY12" s="299"/>
      <c r="BZ12" s="505" t="s">
        <v>167</v>
      </c>
      <c r="CA12" s="293">
        <v>11</v>
      </c>
      <c r="CB12" s="504" t="s">
        <v>2</v>
      </c>
      <c r="CC12" s="498" t="s">
        <v>55</v>
      </c>
      <c r="CD12" s="289"/>
      <c r="CE12" s="442" t="s">
        <v>470</v>
      </c>
      <c r="CF12" s="291"/>
      <c r="CG12" s="505" t="s">
        <v>180</v>
      </c>
      <c r="CH12" s="293">
        <v>11</v>
      </c>
    </row>
    <row r="13" spans="1:86" ht="46.5" customHeight="1" x14ac:dyDescent="0.3">
      <c r="A13" s="513">
        <v>12</v>
      </c>
      <c r="B13" s="504" t="s">
        <v>5</v>
      </c>
      <c r="C13" s="498" t="s">
        <v>56</v>
      </c>
      <c r="D13" s="289"/>
      <c r="E13" s="296" t="s">
        <v>667</v>
      </c>
      <c r="F13" s="291"/>
      <c r="G13" s="505" t="s">
        <v>77</v>
      </c>
      <c r="H13" s="293">
        <v>12</v>
      </c>
      <c r="I13" s="504" t="s">
        <v>0</v>
      </c>
      <c r="J13" s="498" t="s">
        <v>56</v>
      </c>
      <c r="K13" s="289"/>
      <c r="L13" s="414" t="s">
        <v>676</v>
      </c>
      <c r="M13" s="291"/>
      <c r="N13" s="468" t="s">
        <v>78</v>
      </c>
      <c r="O13" s="293">
        <v>12</v>
      </c>
      <c r="P13" s="504" t="s">
        <v>3</v>
      </c>
      <c r="Q13" s="504" t="s">
        <v>55</v>
      </c>
      <c r="R13" s="289"/>
      <c r="S13" s="321"/>
      <c r="T13" s="291"/>
      <c r="U13" s="505" t="s">
        <v>167</v>
      </c>
      <c r="V13" s="513">
        <v>12</v>
      </c>
      <c r="W13" s="504" t="s">
        <v>5</v>
      </c>
      <c r="X13" s="498" t="s">
        <v>56</v>
      </c>
      <c r="Y13" s="289"/>
      <c r="Z13" s="296"/>
      <c r="AA13" s="291"/>
      <c r="AB13" s="505" t="s">
        <v>77</v>
      </c>
      <c r="AC13" s="293">
        <v>12</v>
      </c>
      <c r="AD13" s="504" t="s">
        <v>1</v>
      </c>
      <c r="AE13" s="498" t="s">
        <v>54</v>
      </c>
      <c r="AF13" s="289"/>
      <c r="AG13" s="225"/>
      <c r="AH13" s="291"/>
      <c r="AI13" s="505" t="s">
        <v>167</v>
      </c>
      <c r="AJ13" s="293">
        <v>12</v>
      </c>
      <c r="AK13" s="505" t="s">
        <v>4</v>
      </c>
      <c r="AL13" s="504" t="s">
        <v>56</v>
      </c>
      <c r="AM13" s="289"/>
      <c r="AN13" s="411"/>
      <c r="AO13" s="291"/>
      <c r="AP13" s="505" t="s">
        <v>77</v>
      </c>
      <c r="AQ13" s="293">
        <v>12</v>
      </c>
      <c r="AR13" s="504" t="s">
        <v>6</v>
      </c>
      <c r="AS13" s="504"/>
      <c r="AT13" s="498" t="s">
        <v>22</v>
      </c>
      <c r="AU13" s="504"/>
      <c r="AV13" s="306" t="s">
        <v>485</v>
      </c>
      <c r="AW13" s="291"/>
      <c r="AX13" s="504" t="s">
        <v>180</v>
      </c>
      <c r="AY13" s="293">
        <v>12</v>
      </c>
      <c r="AZ13" s="505" t="s">
        <v>2</v>
      </c>
      <c r="BA13" s="498" t="s">
        <v>55</v>
      </c>
      <c r="BB13" s="289"/>
      <c r="BC13" s="297"/>
      <c r="BD13" s="291"/>
      <c r="BE13" s="505" t="s">
        <v>180</v>
      </c>
      <c r="BF13" s="293">
        <v>12</v>
      </c>
      <c r="BG13" s="505" t="s">
        <v>4</v>
      </c>
      <c r="BH13" s="498" t="s">
        <v>56</v>
      </c>
      <c r="BI13" s="298"/>
      <c r="BJ13" s="405"/>
      <c r="BK13" s="299"/>
      <c r="BL13" s="505" t="s">
        <v>77</v>
      </c>
      <c r="BM13" s="293">
        <v>12</v>
      </c>
      <c r="BN13" s="504" t="s">
        <v>0</v>
      </c>
      <c r="BO13" s="498" t="s">
        <v>56</v>
      </c>
      <c r="BP13" s="289"/>
      <c r="BQ13" s="537" t="s">
        <v>451</v>
      </c>
      <c r="BR13" s="291"/>
      <c r="BS13" s="505" t="s">
        <v>77</v>
      </c>
      <c r="BT13" s="514">
        <v>12</v>
      </c>
      <c r="BU13" s="504" t="s">
        <v>3</v>
      </c>
      <c r="BV13" s="498" t="s">
        <v>55</v>
      </c>
      <c r="BW13" s="298"/>
      <c r="BX13" s="306" t="s">
        <v>171</v>
      </c>
      <c r="BY13" s="299"/>
      <c r="BZ13" s="505" t="s">
        <v>167</v>
      </c>
      <c r="CA13" s="293">
        <v>12</v>
      </c>
      <c r="CB13" s="504" t="s">
        <v>3</v>
      </c>
      <c r="CC13" s="498" t="s">
        <v>55</v>
      </c>
      <c r="CD13" s="298"/>
      <c r="CE13" s="442" t="s">
        <v>171</v>
      </c>
      <c r="CF13" s="299"/>
      <c r="CG13" s="505" t="s">
        <v>167</v>
      </c>
      <c r="CH13" s="293">
        <v>12</v>
      </c>
    </row>
    <row r="14" spans="1:86" ht="42" customHeight="1" x14ac:dyDescent="0.3">
      <c r="A14" s="513">
        <v>13</v>
      </c>
      <c r="B14" s="504" t="s">
        <v>6</v>
      </c>
      <c r="C14" s="498" t="s">
        <v>56</v>
      </c>
      <c r="D14" s="289"/>
      <c r="E14" s="294"/>
      <c r="F14" s="291"/>
      <c r="G14" s="505" t="s">
        <v>77</v>
      </c>
      <c r="H14" s="293">
        <v>13</v>
      </c>
      <c r="I14" s="504" t="s">
        <v>1</v>
      </c>
      <c r="J14" s="498" t="s">
        <v>56</v>
      </c>
      <c r="K14" s="289"/>
      <c r="L14" s="414" t="s">
        <v>677</v>
      </c>
      <c r="M14" s="322"/>
      <c r="N14" s="468" t="s">
        <v>78</v>
      </c>
      <c r="O14" s="293">
        <v>13</v>
      </c>
      <c r="P14" s="504" t="s">
        <v>4</v>
      </c>
      <c r="Q14" s="498" t="s">
        <v>56</v>
      </c>
      <c r="R14" s="430"/>
      <c r="S14" s="433" t="s">
        <v>694</v>
      </c>
      <c r="T14" s="291"/>
      <c r="U14" s="468" t="s">
        <v>78</v>
      </c>
      <c r="V14" s="513">
        <v>13</v>
      </c>
      <c r="W14" s="504" t="s">
        <v>6</v>
      </c>
      <c r="X14" s="498" t="s">
        <v>56</v>
      </c>
      <c r="Y14" s="298"/>
      <c r="Z14" s="301" t="s">
        <v>705</v>
      </c>
      <c r="AA14" s="291"/>
      <c r="AB14" s="505" t="s">
        <v>77</v>
      </c>
      <c r="AC14" s="293">
        <v>13</v>
      </c>
      <c r="AD14" s="504" t="s">
        <v>2</v>
      </c>
      <c r="AE14" s="498" t="s">
        <v>55</v>
      </c>
      <c r="AF14" s="289"/>
      <c r="AG14" s="225"/>
      <c r="AH14" s="291"/>
      <c r="AI14" s="505" t="s">
        <v>167</v>
      </c>
      <c r="AJ14" s="293">
        <v>13</v>
      </c>
      <c r="AK14" s="505" t="s">
        <v>5</v>
      </c>
      <c r="AL14" s="504" t="s">
        <v>56</v>
      </c>
      <c r="AM14" s="289"/>
      <c r="AN14" s="403"/>
      <c r="AO14" s="291"/>
      <c r="AP14" s="505" t="s">
        <v>77</v>
      </c>
      <c r="AQ14" s="293">
        <v>13</v>
      </c>
      <c r="AR14" s="504" t="s">
        <v>0</v>
      </c>
      <c r="AS14" s="504"/>
      <c r="AT14" s="504" t="s">
        <v>56</v>
      </c>
      <c r="AU14" s="504"/>
      <c r="AV14" s="306" t="s">
        <v>727</v>
      </c>
      <c r="AW14" s="291"/>
      <c r="AX14" s="504" t="s">
        <v>77</v>
      </c>
      <c r="AY14" s="293">
        <v>13</v>
      </c>
      <c r="AZ14" s="505" t="s">
        <v>3</v>
      </c>
      <c r="BA14" s="498" t="s">
        <v>55</v>
      </c>
      <c r="BB14" s="289"/>
      <c r="BC14" s="296" t="s">
        <v>171</v>
      </c>
      <c r="BD14" s="291"/>
      <c r="BE14" s="505" t="s">
        <v>167</v>
      </c>
      <c r="BF14" s="293">
        <v>13</v>
      </c>
      <c r="BG14" s="505" t="s">
        <v>5</v>
      </c>
      <c r="BH14" s="498" t="s">
        <v>56</v>
      </c>
      <c r="BI14" s="298"/>
      <c r="BJ14" s="405" t="s">
        <v>494</v>
      </c>
      <c r="BK14" s="299"/>
      <c r="BL14" s="505" t="s">
        <v>77</v>
      </c>
      <c r="BM14" s="293">
        <v>13</v>
      </c>
      <c r="BN14" s="504" t="s">
        <v>1</v>
      </c>
      <c r="BO14" s="498" t="s">
        <v>56</v>
      </c>
      <c r="BP14" s="298"/>
      <c r="BQ14" s="472" t="s">
        <v>743</v>
      </c>
      <c r="BR14" s="299"/>
      <c r="BS14" s="505" t="s">
        <v>77</v>
      </c>
      <c r="BT14" s="293">
        <v>13</v>
      </c>
      <c r="BU14" s="504" t="s">
        <v>4</v>
      </c>
      <c r="BV14" s="498" t="s">
        <v>55</v>
      </c>
      <c r="BW14" s="298"/>
      <c r="BX14" s="306"/>
      <c r="BY14" s="299"/>
      <c r="BZ14" s="505" t="s">
        <v>77</v>
      </c>
      <c r="CA14" s="293">
        <v>13</v>
      </c>
      <c r="CB14" s="504" t="s">
        <v>4</v>
      </c>
      <c r="CC14" s="498" t="s">
        <v>56</v>
      </c>
      <c r="CD14" s="298"/>
      <c r="CE14" s="442" t="s">
        <v>756</v>
      </c>
      <c r="CF14" s="299"/>
      <c r="CG14" s="505" t="s">
        <v>174</v>
      </c>
      <c r="CH14" s="293">
        <v>13</v>
      </c>
    </row>
    <row r="15" spans="1:86" ht="40.5" customHeight="1" x14ac:dyDescent="0.3">
      <c r="A15" s="513">
        <v>14</v>
      </c>
      <c r="B15" s="504" t="s">
        <v>0</v>
      </c>
      <c r="C15" s="498" t="s">
        <v>56</v>
      </c>
      <c r="D15" s="289"/>
      <c r="E15" s="393"/>
      <c r="F15" s="291"/>
      <c r="G15" s="505" t="s">
        <v>77</v>
      </c>
      <c r="H15" s="293">
        <v>14</v>
      </c>
      <c r="I15" s="504" t="s">
        <v>2</v>
      </c>
      <c r="J15" s="498" t="s">
        <v>55</v>
      </c>
      <c r="K15" s="289"/>
      <c r="L15" s="290"/>
      <c r="M15" s="299"/>
      <c r="N15" s="505" t="s">
        <v>180</v>
      </c>
      <c r="O15" s="293">
        <v>14</v>
      </c>
      <c r="P15" s="504" t="s">
        <v>5</v>
      </c>
      <c r="Q15" s="498" t="s">
        <v>56</v>
      </c>
      <c r="R15" s="289"/>
      <c r="S15" s="325"/>
      <c r="T15" s="291"/>
      <c r="U15" s="505" t="s">
        <v>77</v>
      </c>
      <c r="V15" s="513">
        <v>14</v>
      </c>
      <c r="W15" s="504" t="s">
        <v>0</v>
      </c>
      <c r="X15" s="498" t="s">
        <v>56</v>
      </c>
      <c r="Y15" s="289"/>
      <c r="Z15" s="301" t="s">
        <v>706</v>
      </c>
      <c r="AA15" s="291"/>
      <c r="AB15" s="505" t="s">
        <v>77</v>
      </c>
      <c r="AC15" s="513">
        <v>14</v>
      </c>
      <c r="AD15" s="504" t="s">
        <v>3</v>
      </c>
      <c r="AE15" s="498" t="s">
        <v>55</v>
      </c>
      <c r="AF15" s="289"/>
      <c r="AG15" s="225"/>
      <c r="AH15" s="291"/>
      <c r="AI15" s="505" t="s">
        <v>167</v>
      </c>
      <c r="AJ15" s="293">
        <v>14</v>
      </c>
      <c r="AK15" s="505" t="s">
        <v>6</v>
      </c>
      <c r="AL15" s="504" t="s">
        <v>56</v>
      </c>
      <c r="AM15" s="289"/>
      <c r="AN15" s="320"/>
      <c r="AO15" s="291"/>
      <c r="AP15" s="505" t="s">
        <v>77</v>
      </c>
      <c r="AQ15" s="293">
        <v>14</v>
      </c>
      <c r="AR15" s="504" t="s">
        <v>1</v>
      </c>
      <c r="AS15" s="504"/>
      <c r="AT15" s="504" t="s">
        <v>56</v>
      </c>
      <c r="AU15" s="504"/>
      <c r="AV15" s="323"/>
      <c r="AW15" s="291"/>
      <c r="AX15" s="504" t="s">
        <v>77</v>
      </c>
      <c r="AY15" s="293">
        <v>14</v>
      </c>
      <c r="AZ15" s="505" t="s">
        <v>4</v>
      </c>
      <c r="BA15" s="498" t="s">
        <v>56</v>
      </c>
      <c r="BB15" s="298"/>
      <c r="BC15" s="320"/>
      <c r="BD15" s="299"/>
      <c r="BE15" s="505" t="s">
        <v>77</v>
      </c>
      <c r="BF15" s="293">
        <v>14</v>
      </c>
      <c r="BG15" s="505" t="s">
        <v>6</v>
      </c>
      <c r="BH15" s="504" t="s">
        <v>56</v>
      </c>
      <c r="BI15" s="289"/>
      <c r="BJ15" s="412"/>
      <c r="BK15" s="291"/>
      <c r="BL15" s="505" t="s">
        <v>77</v>
      </c>
      <c r="BM15" s="293">
        <v>14</v>
      </c>
      <c r="BN15" s="504" t="s">
        <v>2</v>
      </c>
      <c r="BO15" s="498" t="s">
        <v>55</v>
      </c>
      <c r="BP15" s="298"/>
      <c r="BQ15" s="530"/>
      <c r="BR15" s="299"/>
      <c r="BS15" s="505" t="s">
        <v>180</v>
      </c>
      <c r="BT15" s="293">
        <v>14</v>
      </c>
      <c r="BU15" s="504" t="s">
        <v>5</v>
      </c>
      <c r="BV15" s="498" t="s">
        <v>56</v>
      </c>
      <c r="BW15" s="298"/>
      <c r="BX15" s="306"/>
      <c r="BY15" s="299"/>
      <c r="BZ15" s="505" t="s">
        <v>77</v>
      </c>
      <c r="CA15" s="293">
        <v>14</v>
      </c>
      <c r="CB15" s="504" t="s">
        <v>5</v>
      </c>
      <c r="CC15" s="498" t="s">
        <v>56</v>
      </c>
      <c r="CD15" s="298"/>
      <c r="CE15" s="532"/>
      <c r="CF15" s="299"/>
      <c r="CG15" s="505" t="s">
        <v>174</v>
      </c>
      <c r="CH15" s="293">
        <v>14</v>
      </c>
    </row>
    <row r="16" spans="1:86" ht="42" customHeight="1" x14ac:dyDescent="0.3">
      <c r="A16" s="513">
        <v>15</v>
      </c>
      <c r="B16" s="504" t="s">
        <v>1</v>
      </c>
      <c r="C16" s="498" t="s">
        <v>21</v>
      </c>
      <c r="D16" s="289"/>
      <c r="E16" s="301" t="s">
        <v>668</v>
      </c>
      <c r="F16" s="291"/>
      <c r="G16" s="505" t="s">
        <v>77</v>
      </c>
      <c r="H16" s="513">
        <v>15</v>
      </c>
      <c r="I16" s="504" t="s">
        <v>3</v>
      </c>
      <c r="J16" s="498" t="s">
        <v>55</v>
      </c>
      <c r="K16" s="289"/>
      <c r="L16" s="437"/>
      <c r="M16" s="291"/>
      <c r="N16" s="505" t="s">
        <v>180</v>
      </c>
      <c r="O16" s="293">
        <v>15</v>
      </c>
      <c r="P16" s="504" t="s">
        <v>6</v>
      </c>
      <c r="Q16" s="498" t="s">
        <v>56</v>
      </c>
      <c r="R16" s="289"/>
      <c r="S16" s="411" t="s">
        <v>695</v>
      </c>
      <c r="T16" s="291"/>
      <c r="U16" s="505" t="s">
        <v>77</v>
      </c>
      <c r="V16" s="513">
        <v>15</v>
      </c>
      <c r="W16" s="504" t="s">
        <v>1</v>
      </c>
      <c r="X16" s="498" t="s">
        <v>56</v>
      </c>
      <c r="Y16" s="289"/>
      <c r="Z16" s="301" t="s">
        <v>520</v>
      </c>
      <c r="AA16" s="291"/>
      <c r="AB16" s="505" t="s">
        <v>77</v>
      </c>
      <c r="AC16" s="513">
        <v>15</v>
      </c>
      <c r="AD16" s="504" t="s">
        <v>4</v>
      </c>
      <c r="AE16" s="498" t="s">
        <v>54</v>
      </c>
      <c r="AF16" s="289"/>
      <c r="AG16" s="469"/>
      <c r="AH16" s="291"/>
      <c r="AI16" s="505" t="s">
        <v>167</v>
      </c>
      <c r="AJ16" s="293">
        <v>15</v>
      </c>
      <c r="AK16" s="505" t="s">
        <v>0</v>
      </c>
      <c r="AL16" s="504" t="s">
        <v>56</v>
      </c>
      <c r="AM16" s="289"/>
      <c r="AN16" s="295"/>
      <c r="AO16" s="291"/>
      <c r="AP16" s="505" t="s">
        <v>77</v>
      </c>
      <c r="AQ16" s="293">
        <v>15</v>
      </c>
      <c r="AR16" s="504" t="s">
        <v>2</v>
      </c>
      <c r="AS16" s="504"/>
      <c r="AT16" s="504" t="s">
        <v>55</v>
      </c>
      <c r="AU16" s="317"/>
      <c r="AV16" s="310" t="s">
        <v>171</v>
      </c>
      <c r="AW16" s="291"/>
      <c r="AX16" s="504" t="s">
        <v>180</v>
      </c>
      <c r="AY16" s="293">
        <v>15</v>
      </c>
      <c r="AZ16" s="505" t="s">
        <v>5</v>
      </c>
      <c r="BA16" s="498" t="s">
        <v>56</v>
      </c>
      <c r="BB16" s="298"/>
      <c r="BC16" s="313" t="s">
        <v>733</v>
      </c>
      <c r="BD16" s="299"/>
      <c r="BE16" s="505" t="s">
        <v>77</v>
      </c>
      <c r="BF16" s="514">
        <v>15</v>
      </c>
      <c r="BG16" s="505" t="s">
        <v>0</v>
      </c>
      <c r="BH16" s="504" t="s">
        <v>56</v>
      </c>
      <c r="BI16" s="289"/>
      <c r="BJ16" s="295"/>
      <c r="BK16" s="291"/>
      <c r="BL16" s="505" t="s">
        <v>77</v>
      </c>
      <c r="BM16" s="293">
        <v>15</v>
      </c>
      <c r="BN16" s="504" t="s">
        <v>3</v>
      </c>
      <c r="BO16" s="498" t="s">
        <v>55</v>
      </c>
      <c r="BP16" s="289"/>
      <c r="BQ16" s="530" t="s">
        <v>473</v>
      </c>
      <c r="BR16" s="291"/>
      <c r="BS16" s="505" t="s">
        <v>167</v>
      </c>
      <c r="BT16" s="514">
        <v>15</v>
      </c>
      <c r="BU16" s="504" t="s">
        <v>6</v>
      </c>
      <c r="BV16" s="498" t="s">
        <v>56</v>
      </c>
      <c r="BW16" s="289"/>
      <c r="BX16" s="306" t="s">
        <v>748</v>
      </c>
      <c r="BY16" s="291"/>
      <c r="BZ16" s="505" t="s">
        <v>77</v>
      </c>
      <c r="CA16" s="514">
        <v>15</v>
      </c>
      <c r="CB16" s="504" t="s">
        <v>6</v>
      </c>
      <c r="CC16" s="498" t="s">
        <v>56</v>
      </c>
      <c r="CD16" s="289"/>
      <c r="CE16" s="532" t="s">
        <v>755</v>
      </c>
      <c r="CF16" s="291"/>
      <c r="CG16" s="505" t="s">
        <v>174</v>
      </c>
      <c r="CH16" s="293">
        <v>15</v>
      </c>
    </row>
    <row r="17" spans="1:86" ht="45" customHeight="1" x14ac:dyDescent="0.3">
      <c r="A17" s="513">
        <v>16</v>
      </c>
      <c r="B17" s="504" t="s">
        <v>2</v>
      </c>
      <c r="C17" s="498" t="s">
        <v>55</v>
      </c>
      <c r="D17" s="289"/>
      <c r="E17" s="318"/>
      <c r="F17" s="291"/>
      <c r="G17" s="505" t="s">
        <v>180</v>
      </c>
      <c r="H17" s="513">
        <v>16</v>
      </c>
      <c r="I17" s="504" t="s">
        <v>4</v>
      </c>
      <c r="J17" s="498" t="s">
        <v>56</v>
      </c>
      <c r="K17" s="289"/>
      <c r="L17" s="310"/>
      <c r="M17" s="291"/>
      <c r="N17" s="505" t="s">
        <v>77</v>
      </c>
      <c r="O17" s="293">
        <v>16</v>
      </c>
      <c r="P17" s="504" t="s">
        <v>0</v>
      </c>
      <c r="Q17" s="498" t="s">
        <v>56</v>
      </c>
      <c r="R17" s="289"/>
      <c r="S17" s="411" t="s">
        <v>696</v>
      </c>
      <c r="T17" s="291"/>
      <c r="U17" s="505" t="s">
        <v>77</v>
      </c>
      <c r="V17" s="513">
        <v>16</v>
      </c>
      <c r="W17" s="504" t="s">
        <v>2</v>
      </c>
      <c r="X17" s="498" t="s">
        <v>55</v>
      </c>
      <c r="Y17" s="289"/>
      <c r="Z17" s="323"/>
      <c r="AA17" s="291"/>
      <c r="AB17" s="505" t="s">
        <v>180</v>
      </c>
      <c r="AC17" s="293">
        <v>16</v>
      </c>
      <c r="AD17" s="504" t="s">
        <v>5</v>
      </c>
      <c r="AE17" s="498" t="s">
        <v>54</v>
      </c>
      <c r="AF17" s="289"/>
      <c r="AG17" s="295"/>
      <c r="AH17" s="291"/>
      <c r="AI17" s="505" t="s">
        <v>167</v>
      </c>
      <c r="AJ17" s="293">
        <v>16</v>
      </c>
      <c r="AK17" s="505" t="s">
        <v>1</v>
      </c>
      <c r="AL17" s="504" t="s">
        <v>56</v>
      </c>
      <c r="AM17" s="289"/>
      <c r="AN17" s="313" t="s">
        <v>717</v>
      </c>
      <c r="AO17" s="291"/>
      <c r="AP17" s="505" t="s">
        <v>77</v>
      </c>
      <c r="AQ17" s="293">
        <v>16</v>
      </c>
      <c r="AR17" s="504" t="s">
        <v>3</v>
      </c>
      <c r="AS17" s="504"/>
      <c r="AT17" s="498" t="s">
        <v>55</v>
      </c>
      <c r="AU17" s="504"/>
      <c r="AV17" s="438"/>
      <c r="AW17" s="304"/>
      <c r="AX17" s="504" t="s">
        <v>180</v>
      </c>
      <c r="AY17" s="293">
        <v>16</v>
      </c>
      <c r="AZ17" s="505" t="s">
        <v>6</v>
      </c>
      <c r="BA17" s="498" t="s">
        <v>56</v>
      </c>
      <c r="BB17" s="289"/>
      <c r="BC17" s="296"/>
      <c r="BD17" s="291"/>
      <c r="BE17" s="505" t="s">
        <v>77</v>
      </c>
      <c r="BF17" s="514">
        <v>16</v>
      </c>
      <c r="BG17" s="505" t="s">
        <v>1</v>
      </c>
      <c r="BH17" s="504" t="s">
        <v>56</v>
      </c>
      <c r="BI17" s="316"/>
      <c r="BJ17" s="295" t="s">
        <v>417</v>
      </c>
      <c r="BK17" s="291"/>
      <c r="BL17" s="505" t="s">
        <v>77</v>
      </c>
      <c r="BM17" s="293">
        <v>16</v>
      </c>
      <c r="BN17" s="504" t="s">
        <v>4</v>
      </c>
      <c r="BO17" s="498" t="s">
        <v>56</v>
      </c>
      <c r="BP17" s="298"/>
      <c r="BQ17" s="306"/>
      <c r="BR17" s="299"/>
      <c r="BS17" s="505" t="s">
        <v>77</v>
      </c>
      <c r="BT17" s="514">
        <v>16</v>
      </c>
      <c r="BU17" s="504" t="s">
        <v>0</v>
      </c>
      <c r="BV17" s="498" t="s">
        <v>56</v>
      </c>
      <c r="BW17" s="289"/>
      <c r="BX17" s="306" t="s">
        <v>749</v>
      </c>
      <c r="BY17" s="291"/>
      <c r="BZ17" s="505" t="s">
        <v>77</v>
      </c>
      <c r="CA17" s="514">
        <v>16</v>
      </c>
      <c r="CB17" s="504" t="s">
        <v>0</v>
      </c>
      <c r="CC17" s="498" t="s">
        <v>56</v>
      </c>
      <c r="CD17" s="298"/>
      <c r="CE17" s="442" t="s">
        <v>754</v>
      </c>
      <c r="CF17" s="299"/>
      <c r="CG17" s="505" t="s">
        <v>174</v>
      </c>
      <c r="CH17" s="293">
        <v>16</v>
      </c>
    </row>
    <row r="18" spans="1:86" ht="39.6" customHeight="1" x14ac:dyDescent="0.3">
      <c r="A18" s="513">
        <v>17</v>
      </c>
      <c r="B18" s="504" t="s">
        <v>3</v>
      </c>
      <c r="C18" s="498" t="s">
        <v>55</v>
      </c>
      <c r="D18" s="289"/>
      <c r="E18" s="310"/>
      <c r="F18" s="291"/>
      <c r="G18" s="505" t="s">
        <v>180</v>
      </c>
      <c r="H18" s="293">
        <v>17</v>
      </c>
      <c r="I18" s="504" t="s">
        <v>5</v>
      </c>
      <c r="J18" s="498" t="s">
        <v>56</v>
      </c>
      <c r="K18" s="289"/>
      <c r="L18" s="411" t="s">
        <v>678</v>
      </c>
      <c r="M18" s="291"/>
      <c r="N18" s="505" t="s">
        <v>77</v>
      </c>
      <c r="O18" s="293">
        <v>17</v>
      </c>
      <c r="P18" s="504" t="s">
        <v>1</v>
      </c>
      <c r="Q18" s="498" t="s">
        <v>56</v>
      </c>
      <c r="R18" s="289"/>
      <c r="S18" s="411" t="s">
        <v>697</v>
      </c>
      <c r="T18" s="291"/>
      <c r="U18" s="468" t="s">
        <v>78</v>
      </c>
      <c r="V18" s="513">
        <v>17</v>
      </c>
      <c r="W18" s="504" t="s">
        <v>3</v>
      </c>
      <c r="X18" s="498" t="s">
        <v>55</v>
      </c>
      <c r="Y18" s="289"/>
      <c r="Z18" s="301"/>
      <c r="AA18" s="291"/>
      <c r="AB18" s="505" t="s">
        <v>167</v>
      </c>
      <c r="AC18" s="293">
        <v>17</v>
      </c>
      <c r="AD18" s="504" t="s">
        <v>6</v>
      </c>
      <c r="AE18" s="498" t="s">
        <v>54</v>
      </c>
      <c r="AF18" s="289"/>
      <c r="AG18" s="491"/>
      <c r="AH18" s="291"/>
      <c r="AI18" s="505" t="s">
        <v>167</v>
      </c>
      <c r="AJ18" s="293">
        <v>17</v>
      </c>
      <c r="AK18" s="505" t="s">
        <v>2</v>
      </c>
      <c r="AL18" s="504" t="s">
        <v>55</v>
      </c>
      <c r="AM18" s="289"/>
      <c r="AN18" s="482" t="s">
        <v>534</v>
      </c>
      <c r="AO18" s="291"/>
      <c r="AP18" s="505" t="s">
        <v>180</v>
      </c>
      <c r="AQ18" s="293">
        <v>17</v>
      </c>
      <c r="AR18" s="504" t="s">
        <v>4</v>
      </c>
      <c r="AS18" s="504"/>
      <c r="AT18" s="504" t="s">
        <v>21</v>
      </c>
      <c r="AU18" s="504"/>
      <c r="AV18" s="306" t="s">
        <v>728</v>
      </c>
      <c r="AW18" s="427"/>
      <c r="AX18" s="504" t="s">
        <v>77</v>
      </c>
      <c r="AY18" s="293">
        <v>17</v>
      </c>
      <c r="AZ18" s="505" t="s">
        <v>0</v>
      </c>
      <c r="BA18" s="498" t="s">
        <v>56</v>
      </c>
      <c r="BB18" s="289"/>
      <c r="BC18" s="295"/>
      <c r="BD18" s="291"/>
      <c r="BE18" s="505" t="s">
        <v>77</v>
      </c>
      <c r="BF18" s="514">
        <v>17</v>
      </c>
      <c r="BG18" s="505" t="s">
        <v>2</v>
      </c>
      <c r="BH18" s="498" t="s">
        <v>55</v>
      </c>
      <c r="BI18" s="289"/>
      <c r="BJ18" s="295"/>
      <c r="BK18" s="291"/>
      <c r="BL18" s="505" t="s">
        <v>180</v>
      </c>
      <c r="BM18" s="293">
        <v>17</v>
      </c>
      <c r="BN18" s="504" t="s">
        <v>5</v>
      </c>
      <c r="BO18" s="498" t="s">
        <v>56</v>
      </c>
      <c r="BP18" s="298"/>
      <c r="BQ18" s="306"/>
      <c r="BR18" s="299"/>
      <c r="BS18" s="505" t="s">
        <v>77</v>
      </c>
      <c r="BT18" s="514">
        <v>17</v>
      </c>
      <c r="BU18" s="504" t="s">
        <v>1</v>
      </c>
      <c r="BV18" s="498" t="s">
        <v>56</v>
      </c>
      <c r="BW18" s="298"/>
      <c r="BX18" s="306"/>
      <c r="BY18" s="299"/>
      <c r="BZ18" s="505" t="s">
        <v>77</v>
      </c>
      <c r="CA18" s="514">
        <v>17</v>
      </c>
      <c r="CB18" s="504" t="s">
        <v>1</v>
      </c>
      <c r="CC18" s="498" t="s">
        <v>56</v>
      </c>
      <c r="CD18" s="298"/>
      <c r="CE18" s="442" t="s">
        <v>543</v>
      </c>
      <c r="CF18" s="299"/>
      <c r="CG18" s="505" t="s">
        <v>174</v>
      </c>
      <c r="CH18" s="293">
        <v>17</v>
      </c>
    </row>
    <row r="19" spans="1:86" ht="39.6" customHeight="1" x14ac:dyDescent="0.3">
      <c r="A19" s="513">
        <v>18</v>
      </c>
      <c r="B19" s="504" t="s">
        <v>4</v>
      </c>
      <c r="C19" s="498" t="s">
        <v>56</v>
      </c>
      <c r="D19" s="289"/>
      <c r="E19" s="518" t="s">
        <v>669</v>
      </c>
      <c r="F19" s="291"/>
      <c r="G19" s="439" t="s">
        <v>77</v>
      </c>
      <c r="H19" s="293">
        <v>18</v>
      </c>
      <c r="I19" s="504" t="s">
        <v>6</v>
      </c>
      <c r="J19" s="498" t="s">
        <v>56</v>
      </c>
      <c r="K19" s="289"/>
      <c r="L19" s="403" t="s">
        <v>679</v>
      </c>
      <c r="M19" s="299"/>
      <c r="N19" s="505" t="s">
        <v>77</v>
      </c>
      <c r="O19" s="293">
        <v>18</v>
      </c>
      <c r="P19" s="504" t="s">
        <v>2</v>
      </c>
      <c r="Q19" s="498" t="s">
        <v>55</v>
      </c>
      <c r="R19" s="289"/>
      <c r="S19" s="318"/>
      <c r="T19" s="291"/>
      <c r="U19" s="505" t="s">
        <v>180</v>
      </c>
      <c r="V19" s="513">
        <v>18</v>
      </c>
      <c r="W19" s="504" t="s">
        <v>4</v>
      </c>
      <c r="X19" s="498" t="s">
        <v>55</v>
      </c>
      <c r="Y19" s="289"/>
      <c r="Z19" s="440" t="s">
        <v>468</v>
      </c>
      <c r="AA19" s="291"/>
      <c r="AB19" s="505" t="s">
        <v>167</v>
      </c>
      <c r="AC19" s="293">
        <v>18</v>
      </c>
      <c r="AD19" s="504" t="s">
        <v>0</v>
      </c>
      <c r="AE19" s="498" t="s">
        <v>54</v>
      </c>
      <c r="AF19" s="289"/>
      <c r="AG19" s="301"/>
      <c r="AH19" s="291"/>
      <c r="AI19" s="505" t="s">
        <v>167</v>
      </c>
      <c r="AJ19" s="293">
        <v>18</v>
      </c>
      <c r="AK19" s="505" t="s">
        <v>3</v>
      </c>
      <c r="AL19" s="504" t="s">
        <v>55</v>
      </c>
      <c r="AM19" s="302"/>
      <c r="AN19" s="458" t="s">
        <v>535</v>
      </c>
      <c r="AO19" s="291"/>
      <c r="AP19" s="505" t="s">
        <v>167</v>
      </c>
      <c r="AQ19" s="293">
        <v>18</v>
      </c>
      <c r="AR19" s="504" t="s">
        <v>5</v>
      </c>
      <c r="AS19" s="504"/>
      <c r="AT19" s="504" t="s">
        <v>21</v>
      </c>
      <c r="AU19" s="504"/>
      <c r="AV19" s="313"/>
      <c r="AW19" s="291"/>
      <c r="AX19" s="505" t="s">
        <v>77</v>
      </c>
      <c r="AY19" s="293">
        <v>18</v>
      </c>
      <c r="AZ19" s="505" t="s">
        <v>1</v>
      </c>
      <c r="BA19" s="498" t="s">
        <v>56</v>
      </c>
      <c r="BB19" s="289"/>
      <c r="BC19" s="515" t="s">
        <v>734</v>
      </c>
      <c r="BD19" s="291"/>
      <c r="BE19" s="505" t="s">
        <v>77</v>
      </c>
      <c r="BF19" s="293">
        <v>18</v>
      </c>
      <c r="BG19" s="505" t="s">
        <v>3</v>
      </c>
      <c r="BH19" s="498" t="s">
        <v>55</v>
      </c>
      <c r="BI19" s="289"/>
      <c r="BJ19" s="295" t="s">
        <v>171</v>
      </c>
      <c r="BK19" s="291"/>
      <c r="BL19" s="505" t="s">
        <v>180</v>
      </c>
      <c r="BM19" s="293">
        <v>18</v>
      </c>
      <c r="BN19" s="504" t="s">
        <v>6</v>
      </c>
      <c r="BO19" s="498" t="s">
        <v>56</v>
      </c>
      <c r="BP19" s="289"/>
      <c r="BQ19" s="306"/>
      <c r="BR19" s="291"/>
      <c r="BS19" s="505" t="s">
        <v>77</v>
      </c>
      <c r="BT19" s="514">
        <v>18</v>
      </c>
      <c r="BU19" s="504" t="s">
        <v>2</v>
      </c>
      <c r="BV19" s="498" t="s">
        <v>55</v>
      </c>
      <c r="BW19" s="298"/>
      <c r="BX19" s="306"/>
      <c r="BY19" s="299"/>
      <c r="BZ19" s="505" t="s">
        <v>180</v>
      </c>
      <c r="CA19" s="293">
        <v>18</v>
      </c>
      <c r="CB19" s="504" t="s">
        <v>2</v>
      </c>
      <c r="CC19" s="498" t="s">
        <v>55</v>
      </c>
      <c r="CD19" s="289"/>
      <c r="CE19" s="442"/>
      <c r="CF19" s="291"/>
      <c r="CG19" s="505" t="s">
        <v>180</v>
      </c>
      <c r="CH19" s="293">
        <v>18</v>
      </c>
    </row>
    <row r="20" spans="1:86" ht="39.6" customHeight="1" x14ac:dyDescent="0.3">
      <c r="A20" s="398">
        <v>19</v>
      </c>
      <c r="B20" s="504" t="s">
        <v>5</v>
      </c>
      <c r="C20" s="498" t="s">
        <v>56</v>
      </c>
      <c r="D20" s="298"/>
      <c r="E20" s="519" t="s">
        <v>670</v>
      </c>
      <c r="F20" s="299"/>
      <c r="G20" s="505" t="s">
        <v>77</v>
      </c>
      <c r="H20" s="293">
        <v>19</v>
      </c>
      <c r="I20" s="504" t="s">
        <v>0</v>
      </c>
      <c r="J20" s="498" t="s">
        <v>56</v>
      </c>
      <c r="K20" s="289"/>
      <c r="L20" s="403" t="s">
        <v>680</v>
      </c>
      <c r="M20" s="291"/>
      <c r="N20" s="468" t="s">
        <v>557</v>
      </c>
      <c r="O20" s="293">
        <v>19</v>
      </c>
      <c r="P20" s="504" t="s">
        <v>3</v>
      </c>
      <c r="Q20" s="498" t="s">
        <v>55</v>
      </c>
      <c r="R20" s="289"/>
      <c r="S20" s="412"/>
      <c r="T20" s="291"/>
      <c r="U20" s="505" t="s">
        <v>180</v>
      </c>
      <c r="V20" s="513">
        <v>19</v>
      </c>
      <c r="W20" s="504" t="s">
        <v>5</v>
      </c>
      <c r="X20" s="498" t="s">
        <v>56</v>
      </c>
      <c r="Y20" s="312"/>
      <c r="Z20" s="433" t="s">
        <v>608</v>
      </c>
      <c r="AA20" s="314"/>
      <c r="AB20" s="505" t="s">
        <v>77</v>
      </c>
      <c r="AC20" s="431">
        <v>19</v>
      </c>
      <c r="AD20" s="504" t="s">
        <v>1</v>
      </c>
      <c r="AE20" s="498" t="s">
        <v>54</v>
      </c>
      <c r="AF20" s="289"/>
      <c r="AG20" s="295"/>
      <c r="AH20" s="291"/>
      <c r="AI20" s="505" t="s">
        <v>167</v>
      </c>
      <c r="AJ20" s="293">
        <v>19</v>
      </c>
      <c r="AK20" s="505" t="s">
        <v>4</v>
      </c>
      <c r="AL20" s="498" t="s">
        <v>55</v>
      </c>
      <c r="AM20" s="289"/>
      <c r="AN20" s="411" t="s">
        <v>63</v>
      </c>
      <c r="AO20" s="291"/>
      <c r="AP20" s="505" t="s">
        <v>167</v>
      </c>
      <c r="AQ20" s="293">
        <v>19</v>
      </c>
      <c r="AR20" s="504" t="s">
        <v>6</v>
      </c>
      <c r="AS20" s="504"/>
      <c r="AT20" s="504" t="s">
        <v>21</v>
      </c>
      <c r="AU20" s="504"/>
      <c r="AV20" s="295"/>
      <c r="AW20" s="291"/>
      <c r="AX20" s="505" t="s">
        <v>77</v>
      </c>
      <c r="AY20" s="293">
        <v>19</v>
      </c>
      <c r="AZ20" s="505" t="s">
        <v>2</v>
      </c>
      <c r="BA20" s="498" t="s">
        <v>55</v>
      </c>
      <c r="BB20" s="289"/>
      <c r="BC20" s="409"/>
      <c r="BD20" s="291"/>
      <c r="BE20" s="505" t="s">
        <v>180</v>
      </c>
      <c r="BF20" s="293">
        <v>19</v>
      </c>
      <c r="BG20" s="505" t="s">
        <v>4</v>
      </c>
      <c r="BH20" s="498" t="s">
        <v>56</v>
      </c>
      <c r="BI20" s="298"/>
      <c r="BJ20" s="296"/>
      <c r="BK20" s="299"/>
      <c r="BL20" s="505" t="s">
        <v>77</v>
      </c>
      <c r="BM20" s="293">
        <v>19</v>
      </c>
      <c r="BN20" s="504" t="s">
        <v>0</v>
      </c>
      <c r="BO20" s="498" t="s">
        <v>56</v>
      </c>
      <c r="BP20" s="289"/>
      <c r="BQ20" s="306"/>
      <c r="BR20" s="291"/>
      <c r="BS20" s="505" t="s">
        <v>77</v>
      </c>
      <c r="BT20" s="293">
        <v>19</v>
      </c>
      <c r="BU20" s="504" t="s">
        <v>3</v>
      </c>
      <c r="BV20" s="498" t="s">
        <v>55</v>
      </c>
      <c r="BW20" s="289"/>
      <c r="BX20" s="306" t="s">
        <v>171</v>
      </c>
      <c r="BY20" s="291"/>
      <c r="BZ20" s="505" t="s">
        <v>167</v>
      </c>
      <c r="CA20" s="293">
        <v>19</v>
      </c>
      <c r="CB20" s="504" t="s">
        <v>3</v>
      </c>
      <c r="CC20" s="498" t="s">
        <v>55</v>
      </c>
      <c r="CD20" s="298"/>
      <c r="CE20" s="442" t="s">
        <v>171</v>
      </c>
      <c r="CF20" s="299"/>
      <c r="CG20" s="505" t="s">
        <v>167</v>
      </c>
      <c r="CH20" s="293">
        <v>19</v>
      </c>
    </row>
    <row r="21" spans="1:86" ht="39.6" customHeight="1" x14ac:dyDescent="0.3">
      <c r="A21" s="513">
        <v>20</v>
      </c>
      <c r="B21" s="504" t="s">
        <v>6</v>
      </c>
      <c r="C21" s="498" t="s">
        <v>56</v>
      </c>
      <c r="D21" s="289"/>
      <c r="E21" s="433" t="s">
        <v>671</v>
      </c>
      <c r="F21" s="291"/>
      <c r="G21" s="505" t="s">
        <v>77</v>
      </c>
      <c r="H21" s="293">
        <v>20</v>
      </c>
      <c r="I21" s="504" t="s">
        <v>1</v>
      </c>
      <c r="J21" s="498" t="s">
        <v>56</v>
      </c>
      <c r="K21" s="289"/>
      <c r="L21" s="524" t="s">
        <v>681</v>
      </c>
      <c r="M21" s="291"/>
      <c r="N21" s="468" t="s">
        <v>557</v>
      </c>
      <c r="O21" s="293">
        <v>20</v>
      </c>
      <c r="P21" s="504" t="s">
        <v>4</v>
      </c>
      <c r="Q21" s="498" t="s">
        <v>56</v>
      </c>
      <c r="R21" s="289"/>
      <c r="S21" s="313" t="s">
        <v>698</v>
      </c>
      <c r="T21" s="291"/>
      <c r="U21" s="505" t="s">
        <v>77</v>
      </c>
      <c r="V21" s="513">
        <v>20</v>
      </c>
      <c r="W21" s="504" t="s">
        <v>6</v>
      </c>
      <c r="X21" s="498" t="s">
        <v>56</v>
      </c>
      <c r="Y21" s="289"/>
      <c r="Z21" s="310" t="s">
        <v>707</v>
      </c>
      <c r="AA21" s="291"/>
      <c r="AB21" s="505" t="s">
        <v>77</v>
      </c>
      <c r="AC21" s="293">
        <v>20</v>
      </c>
      <c r="AD21" s="504" t="s">
        <v>2</v>
      </c>
      <c r="AE21" s="498" t="s">
        <v>55</v>
      </c>
      <c r="AF21" s="289"/>
      <c r="AG21" s="295"/>
      <c r="AH21" s="291"/>
      <c r="AI21" s="505" t="s">
        <v>180</v>
      </c>
      <c r="AJ21" s="293">
        <v>20</v>
      </c>
      <c r="AK21" s="505" t="s">
        <v>5</v>
      </c>
      <c r="AL21" s="504" t="s">
        <v>56</v>
      </c>
      <c r="AM21" s="289"/>
      <c r="AN21" s="411" t="s">
        <v>718</v>
      </c>
      <c r="AO21" s="291"/>
      <c r="AP21" s="505" t="s">
        <v>77</v>
      </c>
      <c r="AQ21" s="293">
        <v>20</v>
      </c>
      <c r="AR21" s="504" t="s">
        <v>0</v>
      </c>
      <c r="AS21" s="504"/>
      <c r="AT21" s="504" t="s">
        <v>21</v>
      </c>
      <c r="AU21" s="504"/>
      <c r="AV21" s="296"/>
      <c r="AW21" s="291"/>
      <c r="AX21" s="505" t="s">
        <v>77</v>
      </c>
      <c r="AY21" s="293">
        <v>20</v>
      </c>
      <c r="AZ21" s="505" t="s">
        <v>3</v>
      </c>
      <c r="BA21" s="498" t="s">
        <v>55</v>
      </c>
      <c r="BB21" s="289"/>
      <c r="BC21" s="295" t="s">
        <v>171</v>
      </c>
      <c r="BD21" s="291"/>
      <c r="BE21" s="505" t="s">
        <v>167</v>
      </c>
      <c r="BF21" s="293">
        <v>20</v>
      </c>
      <c r="BG21" s="505" t="s">
        <v>5</v>
      </c>
      <c r="BH21" s="498" t="s">
        <v>56</v>
      </c>
      <c r="BI21" s="298"/>
      <c r="BJ21" s="296"/>
      <c r="BK21" s="299"/>
      <c r="BL21" s="505" t="s">
        <v>77</v>
      </c>
      <c r="BM21" s="293">
        <v>20</v>
      </c>
      <c r="BN21" s="504" t="s">
        <v>1</v>
      </c>
      <c r="BO21" s="498" t="s">
        <v>56</v>
      </c>
      <c r="BP21" s="298"/>
      <c r="BQ21" s="472"/>
      <c r="BR21" s="299"/>
      <c r="BS21" s="505" t="s">
        <v>77</v>
      </c>
      <c r="BT21" s="293">
        <v>20</v>
      </c>
      <c r="BU21" s="504" t="s">
        <v>4</v>
      </c>
      <c r="BV21" s="498" t="s">
        <v>56</v>
      </c>
      <c r="BW21" s="298"/>
      <c r="BX21" s="306"/>
      <c r="BY21" s="299"/>
      <c r="BZ21" s="505" t="s">
        <v>77</v>
      </c>
      <c r="CA21" s="293">
        <v>20</v>
      </c>
      <c r="CB21" s="504" t="s">
        <v>4</v>
      </c>
      <c r="CC21" s="498" t="s">
        <v>56</v>
      </c>
      <c r="CD21" s="298"/>
      <c r="CE21" s="532"/>
      <c r="CF21" s="299"/>
      <c r="CG21" s="505" t="s">
        <v>174</v>
      </c>
      <c r="CH21" s="293">
        <v>20</v>
      </c>
    </row>
    <row r="22" spans="1:86" ht="39.6" customHeight="1" x14ac:dyDescent="0.3">
      <c r="A22" s="513">
        <v>21</v>
      </c>
      <c r="B22" s="504" t="s">
        <v>0</v>
      </c>
      <c r="C22" s="498" t="s">
        <v>56</v>
      </c>
      <c r="D22" s="289"/>
      <c r="E22" s="521" t="s">
        <v>656</v>
      </c>
      <c r="F22" s="291"/>
      <c r="G22" s="505" t="s">
        <v>77</v>
      </c>
      <c r="H22" s="293">
        <v>21</v>
      </c>
      <c r="I22" s="504" t="s">
        <v>2</v>
      </c>
      <c r="J22" s="498" t="s">
        <v>55</v>
      </c>
      <c r="K22" s="289"/>
      <c r="L22" s="318"/>
      <c r="M22" s="291"/>
      <c r="N22" s="505" t="s">
        <v>180</v>
      </c>
      <c r="O22" s="293">
        <v>21</v>
      </c>
      <c r="P22" s="504" t="s">
        <v>5</v>
      </c>
      <c r="Q22" s="498" t="s">
        <v>56</v>
      </c>
      <c r="R22" s="289"/>
      <c r="S22" s="526" t="s">
        <v>699</v>
      </c>
      <c r="T22" s="291"/>
      <c r="U22" s="505" t="s">
        <v>77</v>
      </c>
      <c r="V22" s="513">
        <v>21</v>
      </c>
      <c r="W22" s="504" t="s">
        <v>0</v>
      </c>
      <c r="X22" s="498" t="s">
        <v>54</v>
      </c>
      <c r="Y22" s="289"/>
      <c r="Z22" s="290" t="s">
        <v>610</v>
      </c>
      <c r="AA22" s="291"/>
      <c r="AB22" s="505" t="s">
        <v>167</v>
      </c>
      <c r="AC22" s="513">
        <v>21</v>
      </c>
      <c r="AD22" s="504" t="s">
        <v>3</v>
      </c>
      <c r="AE22" s="498" t="s">
        <v>55</v>
      </c>
      <c r="AF22" s="289"/>
      <c r="AG22" s="319"/>
      <c r="AH22" s="291"/>
      <c r="AI22" s="505" t="s">
        <v>180</v>
      </c>
      <c r="AJ22" s="293">
        <v>21</v>
      </c>
      <c r="AK22" s="505" t="s">
        <v>6</v>
      </c>
      <c r="AL22" s="504" t="s">
        <v>56</v>
      </c>
      <c r="AM22" s="289"/>
      <c r="AN22" s="530" t="s">
        <v>719</v>
      </c>
      <c r="AO22" s="291"/>
      <c r="AP22" s="505" t="s">
        <v>77</v>
      </c>
      <c r="AQ22" s="293">
        <v>21</v>
      </c>
      <c r="AR22" s="504" t="s">
        <v>1</v>
      </c>
      <c r="AS22" s="504"/>
      <c r="AT22" s="504" t="s">
        <v>21</v>
      </c>
      <c r="AU22" s="504"/>
      <c r="AV22" s="308"/>
      <c r="AW22" s="291"/>
      <c r="AX22" s="505" t="s">
        <v>77</v>
      </c>
      <c r="AY22" s="293">
        <v>21</v>
      </c>
      <c r="AZ22" s="505" t="s">
        <v>4</v>
      </c>
      <c r="BA22" s="498" t="s">
        <v>56</v>
      </c>
      <c r="BB22" s="298"/>
      <c r="BC22" s="525" t="s">
        <v>506</v>
      </c>
      <c r="BD22" s="299"/>
      <c r="BE22" s="505" t="s">
        <v>77</v>
      </c>
      <c r="BF22" s="293">
        <v>21</v>
      </c>
      <c r="BG22" s="505" t="s">
        <v>6</v>
      </c>
      <c r="BH22" s="498" t="s">
        <v>21</v>
      </c>
      <c r="BI22" s="289"/>
      <c r="BJ22" s="296"/>
      <c r="BK22" s="291"/>
      <c r="BL22" s="505" t="s">
        <v>77</v>
      </c>
      <c r="BM22" s="293">
        <v>21</v>
      </c>
      <c r="BN22" s="504" t="s">
        <v>2</v>
      </c>
      <c r="BO22" s="498" t="s">
        <v>55</v>
      </c>
      <c r="BP22" s="298"/>
      <c r="BQ22" s="306"/>
      <c r="BR22" s="299"/>
      <c r="BS22" s="505" t="s">
        <v>180</v>
      </c>
      <c r="BT22" s="293">
        <v>21</v>
      </c>
      <c r="BU22" s="504" t="s">
        <v>5</v>
      </c>
      <c r="BV22" s="498" t="s">
        <v>56</v>
      </c>
      <c r="BW22" s="298"/>
      <c r="BX22" s="306"/>
      <c r="BY22" s="299"/>
      <c r="BZ22" s="505" t="s">
        <v>77</v>
      </c>
      <c r="CA22" s="293">
        <v>21</v>
      </c>
      <c r="CB22" s="504" t="s">
        <v>5</v>
      </c>
      <c r="CC22" s="498" t="s">
        <v>55</v>
      </c>
      <c r="CD22" s="298"/>
      <c r="CE22" s="532" t="s">
        <v>70</v>
      </c>
      <c r="CF22" s="299"/>
      <c r="CG22" s="505" t="s">
        <v>180</v>
      </c>
      <c r="CH22" s="293">
        <v>21</v>
      </c>
    </row>
    <row r="23" spans="1:86" ht="39.6" customHeight="1" x14ac:dyDescent="0.3">
      <c r="A23" s="513">
        <v>22</v>
      </c>
      <c r="B23" s="504" t="s">
        <v>1</v>
      </c>
      <c r="C23" s="498" t="s">
        <v>56</v>
      </c>
      <c r="D23" s="289"/>
      <c r="E23" s="520" t="s">
        <v>672</v>
      </c>
      <c r="F23" s="291"/>
      <c r="G23" s="505" t="s">
        <v>77</v>
      </c>
      <c r="H23" s="513">
        <v>22</v>
      </c>
      <c r="I23" s="504" t="s">
        <v>3</v>
      </c>
      <c r="J23" s="498" t="s">
        <v>55</v>
      </c>
      <c r="K23" s="289"/>
      <c r="L23" s="414" t="s">
        <v>447</v>
      </c>
      <c r="M23" s="291"/>
      <c r="N23" s="505" t="s">
        <v>180</v>
      </c>
      <c r="O23" s="293">
        <v>22</v>
      </c>
      <c r="P23" s="504" t="s">
        <v>6</v>
      </c>
      <c r="Q23" s="498" t="s">
        <v>56</v>
      </c>
      <c r="R23" s="289"/>
      <c r="S23" s="526" t="s">
        <v>202</v>
      </c>
      <c r="T23" s="291"/>
      <c r="U23" s="505" t="s">
        <v>77</v>
      </c>
      <c r="V23" s="513">
        <v>22</v>
      </c>
      <c r="W23" s="504" t="s">
        <v>1</v>
      </c>
      <c r="X23" s="498" t="s">
        <v>54</v>
      </c>
      <c r="Y23" s="289"/>
      <c r="Z23" s="407" t="s">
        <v>611</v>
      </c>
      <c r="AA23" s="291"/>
      <c r="AB23" s="505" t="s">
        <v>167</v>
      </c>
      <c r="AC23" s="513">
        <v>22</v>
      </c>
      <c r="AD23" s="504" t="s">
        <v>4</v>
      </c>
      <c r="AE23" s="498" t="s">
        <v>54</v>
      </c>
      <c r="AF23" s="289"/>
      <c r="AG23" s="412" t="s">
        <v>202</v>
      </c>
      <c r="AH23" s="291"/>
      <c r="AI23" s="505" t="s">
        <v>167</v>
      </c>
      <c r="AJ23" s="293">
        <v>22</v>
      </c>
      <c r="AK23" s="505" t="s">
        <v>0</v>
      </c>
      <c r="AL23" s="504" t="s">
        <v>56</v>
      </c>
      <c r="AM23" s="289"/>
      <c r="AN23" s="515" t="s">
        <v>720</v>
      </c>
      <c r="AO23" s="291"/>
      <c r="AP23" s="505" t="s">
        <v>77</v>
      </c>
      <c r="AQ23" s="293">
        <v>22</v>
      </c>
      <c r="AR23" s="504" t="s">
        <v>2</v>
      </c>
      <c r="AS23" s="504"/>
      <c r="AT23" s="504" t="s">
        <v>55</v>
      </c>
      <c r="AU23" s="504"/>
      <c r="AV23" s="403" t="s">
        <v>479</v>
      </c>
      <c r="AW23" s="328"/>
      <c r="AX23" s="504" t="s">
        <v>180</v>
      </c>
      <c r="AY23" s="293">
        <v>22</v>
      </c>
      <c r="AZ23" s="505" t="s">
        <v>5</v>
      </c>
      <c r="BA23" s="498" t="s">
        <v>56</v>
      </c>
      <c r="BB23" s="289"/>
      <c r="BC23" s="306" t="s">
        <v>739</v>
      </c>
      <c r="BD23" s="291"/>
      <c r="BE23" s="505" t="s">
        <v>77</v>
      </c>
      <c r="BF23" s="293">
        <v>22</v>
      </c>
      <c r="BG23" s="505" t="s">
        <v>0</v>
      </c>
      <c r="BH23" s="498" t="s">
        <v>21</v>
      </c>
      <c r="BI23" s="298"/>
      <c r="BJ23" s="412" t="s">
        <v>436</v>
      </c>
      <c r="BK23" s="299"/>
      <c r="BL23" s="505" t="s">
        <v>77</v>
      </c>
      <c r="BM23" s="293">
        <v>22</v>
      </c>
      <c r="BN23" s="504" t="s">
        <v>3</v>
      </c>
      <c r="BO23" s="498" t="s">
        <v>55</v>
      </c>
      <c r="BP23" s="289"/>
      <c r="BQ23" s="306" t="s">
        <v>762</v>
      </c>
      <c r="BR23" s="291"/>
      <c r="BS23" s="505" t="s">
        <v>167</v>
      </c>
      <c r="BT23" s="514">
        <v>22</v>
      </c>
      <c r="BU23" s="504" t="s">
        <v>6</v>
      </c>
      <c r="BV23" s="498" t="s">
        <v>56</v>
      </c>
      <c r="BW23" s="289"/>
      <c r="BX23" s="535" t="s">
        <v>479</v>
      </c>
      <c r="BY23" s="291"/>
      <c r="BZ23" s="505" t="s">
        <v>77</v>
      </c>
      <c r="CA23" s="514">
        <v>22</v>
      </c>
      <c r="CB23" s="504" t="s">
        <v>6</v>
      </c>
      <c r="CC23" s="498" t="s">
        <v>56</v>
      </c>
      <c r="CD23" s="289"/>
      <c r="CE23" s="532" t="s">
        <v>761</v>
      </c>
      <c r="CF23" s="291"/>
      <c r="CG23" s="505" t="s">
        <v>174</v>
      </c>
      <c r="CH23" s="293">
        <v>22</v>
      </c>
    </row>
    <row r="24" spans="1:86" ht="39.6" customHeight="1" x14ac:dyDescent="0.3">
      <c r="A24" s="513">
        <v>23</v>
      </c>
      <c r="B24" s="504" t="s">
        <v>2</v>
      </c>
      <c r="C24" s="498" t="s">
        <v>55</v>
      </c>
      <c r="D24" s="289"/>
      <c r="E24" s="407" t="s">
        <v>473</v>
      </c>
      <c r="F24" s="397"/>
      <c r="G24" s="505" t="s">
        <v>180</v>
      </c>
      <c r="H24" s="513">
        <v>23</v>
      </c>
      <c r="I24" s="504" t="s">
        <v>4</v>
      </c>
      <c r="J24" s="498" t="s">
        <v>56</v>
      </c>
      <c r="K24" s="289"/>
      <c r="L24" s="525" t="s">
        <v>683</v>
      </c>
      <c r="M24" s="291"/>
      <c r="N24" s="505" t="s">
        <v>77</v>
      </c>
      <c r="O24" s="293">
        <v>23</v>
      </c>
      <c r="P24" s="504" t="s">
        <v>0</v>
      </c>
      <c r="Q24" s="498" t="s">
        <v>56</v>
      </c>
      <c r="R24" s="289"/>
      <c r="S24" s="526" t="s">
        <v>574</v>
      </c>
      <c r="T24" s="291"/>
      <c r="U24" s="468" t="s">
        <v>78</v>
      </c>
      <c r="V24" s="513">
        <v>23</v>
      </c>
      <c r="W24" s="504" t="s">
        <v>2</v>
      </c>
      <c r="X24" s="498" t="s">
        <v>55</v>
      </c>
      <c r="Y24" s="289"/>
      <c r="Z24" s="310" t="s">
        <v>612</v>
      </c>
      <c r="AA24" s="291"/>
      <c r="AB24" s="505" t="s">
        <v>167</v>
      </c>
      <c r="AC24" s="293">
        <v>23</v>
      </c>
      <c r="AD24" s="504" t="s">
        <v>5</v>
      </c>
      <c r="AE24" s="498" t="s">
        <v>54</v>
      </c>
      <c r="AF24" s="289"/>
      <c r="AG24" s="308"/>
      <c r="AH24" s="291"/>
      <c r="AI24" s="505" t="s">
        <v>167</v>
      </c>
      <c r="AJ24" s="293">
        <v>23</v>
      </c>
      <c r="AK24" s="505" t="s">
        <v>1</v>
      </c>
      <c r="AL24" s="504" t="s">
        <v>55</v>
      </c>
      <c r="AM24" s="289"/>
      <c r="AN24" s="411" t="s">
        <v>484</v>
      </c>
      <c r="AO24" s="291"/>
      <c r="AP24" s="505" t="s">
        <v>180</v>
      </c>
      <c r="AQ24" s="293">
        <v>23</v>
      </c>
      <c r="AR24" s="504" t="s">
        <v>3</v>
      </c>
      <c r="AS24" s="504"/>
      <c r="AT24" s="504" t="s">
        <v>55</v>
      </c>
      <c r="AU24" s="504"/>
      <c r="AV24" s="527"/>
      <c r="AW24" s="304"/>
      <c r="AX24" s="504" t="s">
        <v>167</v>
      </c>
      <c r="AY24" s="293">
        <v>23</v>
      </c>
      <c r="AZ24" s="505" t="s">
        <v>6</v>
      </c>
      <c r="BA24" s="498" t="s">
        <v>55</v>
      </c>
      <c r="BB24" s="289"/>
      <c r="BC24" s="442" t="s">
        <v>67</v>
      </c>
      <c r="BD24" s="291"/>
      <c r="BE24" s="505" t="s">
        <v>180</v>
      </c>
      <c r="BF24" s="514">
        <v>23</v>
      </c>
      <c r="BG24" s="505" t="s">
        <v>1</v>
      </c>
      <c r="BH24" s="498" t="s">
        <v>21</v>
      </c>
      <c r="BI24" s="298"/>
      <c r="BJ24" s="467" t="s">
        <v>740</v>
      </c>
      <c r="BK24" s="299"/>
      <c r="BL24" s="468" t="s">
        <v>78</v>
      </c>
      <c r="BM24" s="293">
        <v>23</v>
      </c>
      <c r="BN24" s="504" t="s">
        <v>4</v>
      </c>
      <c r="BO24" s="498" t="s">
        <v>56</v>
      </c>
      <c r="BP24" s="298"/>
      <c r="BQ24" s="306" t="s">
        <v>744</v>
      </c>
      <c r="BR24" s="299"/>
      <c r="BS24" s="505" t="s">
        <v>77</v>
      </c>
      <c r="BT24" s="514">
        <v>23</v>
      </c>
      <c r="BU24" s="504" t="s">
        <v>0</v>
      </c>
      <c r="BV24" s="512" t="s">
        <v>55</v>
      </c>
      <c r="BW24" s="289"/>
      <c r="BX24" s="472" t="s">
        <v>474</v>
      </c>
      <c r="BY24" s="299"/>
      <c r="BZ24" s="505" t="s">
        <v>167</v>
      </c>
      <c r="CA24" s="514">
        <v>23</v>
      </c>
      <c r="CB24" s="504" t="s">
        <v>0</v>
      </c>
      <c r="CC24" s="498" t="s">
        <v>56</v>
      </c>
      <c r="CD24" s="298"/>
      <c r="CE24" s="442"/>
      <c r="CF24" s="299"/>
      <c r="CG24" s="505" t="s">
        <v>174</v>
      </c>
      <c r="CH24" s="293">
        <v>23</v>
      </c>
    </row>
    <row r="25" spans="1:86" ht="39.6" customHeight="1" x14ac:dyDescent="0.3">
      <c r="A25" s="513">
        <v>24</v>
      </c>
      <c r="B25" s="504" t="s">
        <v>3</v>
      </c>
      <c r="C25" s="498" t="s">
        <v>55</v>
      </c>
      <c r="D25" s="289"/>
      <c r="E25" s="403"/>
      <c r="F25" s="397"/>
      <c r="G25" s="505" t="s">
        <v>180</v>
      </c>
      <c r="H25" s="293">
        <v>24</v>
      </c>
      <c r="I25" s="504" t="s">
        <v>5</v>
      </c>
      <c r="J25" s="498" t="s">
        <v>56</v>
      </c>
      <c r="K25" s="289"/>
      <c r="L25" s="313" t="s">
        <v>684</v>
      </c>
      <c r="M25" s="291"/>
      <c r="N25" s="505" t="s">
        <v>77</v>
      </c>
      <c r="O25" s="293">
        <v>24</v>
      </c>
      <c r="P25" s="504" t="s">
        <v>1</v>
      </c>
      <c r="Q25" s="498" t="s">
        <v>56</v>
      </c>
      <c r="R25" s="289"/>
      <c r="S25" s="296"/>
      <c r="T25" s="291"/>
      <c r="U25" s="505" t="s">
        <v>77</v>
      </c>
      <c r="V25" s="513">
        <v>24</v>
      </c>
      <c r="W25" s="504" t="s">
        <v>3</v>
      </c>
      <c r="X25" s="498" t="s">
        <v>55</v>
      </c>
      <c r="Y25" s="289"/>
      <c r="Z25" s="310" t="s">
        <v>230</v>
      </c>
      <c r="AA25" s="291"/>
      <c r="AB25" s="505" t="s">
        <v>167</v>
      </c>
      <c r="AC25" s="293">
        <v>24</v>
      </c>
      <c r="AD25" s="504" t="s">
        <v>6</v>
      </c>
      <c r="AE25" s="498" t="s">
        <v>54</v>
      </c>
      <c r="AF25" s="289"/>
      <c r="AG25" s="425"/>
      <c r="AH25" s="291"/>
      <c r="AI25" s="505" t="s">
        <v>167</v>
      </c>
      <c r="AJ25" s="293">
        <v>24</v>
      </c>
      <c r="AK25" s="505" t="s">
        <v>2</v>
      </c>
      <c r="AL25" s="504" t="s">
        <v>55</v>
      </c>
      <c r="AM25" s="302"/>
      <c r="AN25" s="301"/>
      <c r="AO25" s="291"/>
      <c r="AP25" s="505" t="s">
        <v>180</v>
      </c>
      <c r="AQ25" s="293">
        <v>24</v>
      </c>
      <c r="AR25" s="504" t="s">
        <v>4</v>
      </c>
      <c r="AS25" s="504"/>
      <c r="AT25" s="504" t="s">
        <v>21</v>
      </c>
      <c r="AU25" s="504"/>
      <c r="AV25" s="411"/>
      <c r="AW25" s="427"/>
      <c r="AX25" s="504" t="s">
        <v>77</v>
      </c>
      <c r="AY25" s="293">
        <v>24</v>
      </c>
      <c r="AZ25" s="505" t="s">
        <v>0</v>
      </c>
      <c r="BA25" s="498" t="s">
        <v>56</v>
      </c>
      <c r="BB25" s="289"/>
      <c r="BC25" s="295" t="s">
        <v>735</v>
      </c>
      <c r="BD25" s="291"/>
      <c r="BE25" s="505" t="s">
        <v>77</v>
      </c>
      <c r="BF25" s="514">
        <v>24</v>
      </c>
      <c r="BG25" s="505" t="s">
        <v>2</v>
      </c>
      <c r="BH25" s="498" t="s">
        <v>55</v>
      </c>
      <c r="BI25" s="289"/>
      <c r="BJ25" s="315" t="s">
        <v>171</v>
      </c>
      <c r="BK25" s="291"/>
      <c r="BL25" s="505" t="s">
        <v>167</v>
      </c>
      <c r="BM25" s="293">
        <v>24</v>
      </c>
      <c r="BN25" s="504" t="s">
        <v>5</v>
      </c>
      <c r="BO25" s="498" t="s">
        <v>56</v>
      </c>
      <c r="BP25" s="298"/>
      <c r="BQ25" s="411"/>
      <c r="BR25" s="299"/>
      <c r="BS25" s="505" t="s">
        <v>77</v>
      </c>
      <c r="BT25" s="514">
        <v>24</v>
      </c>
      <c r="BU25" s="504" t="s">
        <v>1</v>
      </c>
      <c r="BV25" s="498" t="s">
        <v>21</v>
      </c>
      <c r="BW25" s="474"/>
      <c r="BX25" s="536"/>
      <c r="BY25" s="299"/>
      <c r="BZ25" s="505" t="s">
        <v>77</v>
      </c>
      <c r="CA25" s="514">
        <v>24</v>
      </c>
      <c r="CB25" s="504" t="s">
        <v>1</v>
      </c>
      <c r="CC25" s="498" t="s">
        <v>56</v>
      </c>
      <c r="CD25" s="298"/>
      <c r="CE25" s="442" t="s">
        <v>753</v>
      </c>
      <c r="CF25" s="299"/>
      <c r="CG25" s="505" t="s">
        <v>167</v>
      </c>
      <c r="CH25" s="293">
        <v>24</v>
      </c>
    </row>
    <row r="26" spans="1:86" ht="45" x14ac:dyDescent="0.3">
      <c r="A26" s="513">
        <v>25</v>
      </c>
      <c r="B26" s="504" t="s">
        <v>4</v>
      </c>
      <c r="C26" s="498" t="s">
        <v>55</v>
      </c>
      <c r="D26" s="289"/>
      <c r="E26" s="476" t="s">
        <v>473</v>
      </c>
      <c r="F26" s="397"/>
      <c r="G26" s="468" t="s">
        <v>78</v>
      </c>
      <c r="H26" s="293">
        <v>25</v>
      </c>
      <c r="I26" s="504" t="s">
        <v>6</v>
      </c>
      <c r="J26" s="498" t="s">
        <v>56</v>
      </c>
      <c r="K26" s="289"/>
      <c r="L26" s="242"/>
      <c r="M26" s="291"/>
      <c r="N26" s="505" t="s">
        <v>77</v>
      </c>
      <c r="O26" s="293">
        <v>25</v>
      </c>
      <c r="P26" s="504" t="s">
        <v>2</v>
      </c>
      <c r="Q26" s="498" t="s">
        <v>55</v>
      </c>
      <c r="R26" s="289"/>
      <c r="S26" s="318"/>
      <c r="T26" s="291"/>
      <c r="U26" s="505" t="s">
        <v>180</v>
      </c>
      <c r="V26" s="513">
        <v>25</v>
      </c>
      <c r="W26" s="504" t="s">
        <v>4</v>
      </c>
      <c r="X26" s="498" t="s">
        <v>22</v>
      </c>
      <c r="Y26" s="289"/>
      <c r="Z26" s="313" t="s">
        <v>613</v>
      </c>
      <c r="AA26" s="291"/>
      <c r="AB26" s="505" t="s">
        <v>167</v>
      </c>
      <c r="AC26" s="293">
        <v>25</v>
      </c>
      <c r="AD26" s="504" t="s">
        <v>0</v>
      </c>
      <c r="AE26" s="498" t="s">
        <v>54</v>
      </c>
      <c r="AF26" s="298"/>
      <c r="AG26" s="309"/>
      <c r="AH26" s="443"/>
      <c r="AI26" s="505" t="s">
        <v>167</v>
      </c>
      <c r="AJ26" s="444">
        <v>25</v>
      </c>
      <c r="AK26" s="505" t="s">
        <v>3</v>
      </c>
      <c r="AL26" s="498" t="s">
        <v>55</v>
      </c>
      <c r="AM26" s="445"/>
      <c r="AN26" s="295"/>
      <c r="AO26" s="291"/>
      <c r="AP26" s="505" t="s">
        <v>180</v>
      </c>
      <c r="AQ26" s="293">
        <v>25</v>
      </c>
      <c r="AR26" s="504" t="s">
        <v>5</v>
      </c>
      <c r="AS26" s="504"/>
      <c r="AT26" s="504" t="s">
        <v>21</v>
      </c>
      <c r="AU26" s="504"/>
      <c r="AV26" s="522" t="s">
        <v>729</v>
      </c>
      <c r="AW26" s="291"/>
      <c r="AX26" s="504" t="s">
        <v>78</v>
      </c>
      <c r="AY26" s="293">
        <v>25</v>
      </c>
      <c r="AZ26" s="505" t="s">
        <v>1</v>
      </c>
      <c r="BA26" s="498" t="s">
        <v>56</v>
      </c>
      <c r="BB26" s="289"/>
      <c r="BC26" s="295" t="s">
        <v>736</v>
      </c>
      <c r="BD26" s="291"/>
      <c r="BE26" s="505" t="s">
        <v>77</v>
      </c>
      <c r="BF26" s="293">
        <v>25</v>
      </c>
      <c r="BG26" s="505" t="s">
        <v>3</v>
      </c>
      <c r="BH26" s="498" t="s">
        <v>55</v>
      </c>
      <c r="BI26" s="289"/>
      <c r="BJ26" s="315"/>
      <c r="BK26" s="291"/>
      <c r="BL26" s="505" t="s">
        <v>167</v>
      </c>
      <c r="BM26" s="293">
        <v>25</v>
      </c>
      <c r="BN26" s="504" t="s">
        <v>6</v>
      </c>
      <c r="BO26" s="498" t="s">
        <v>56</v>
      </c>
      <c r="BP26" s="289"/>
      <c r="BQ26" s="411"/>
      <c r="BR26" s="291"/>
      <c r="BS26" s="505" t="s">
        <v>77</v>
      </c>
      <c r="BT26" s="514">
        <v>25</v>
      </c>
      <c r="BU26" s="504" t="s">
        <v>2</v>
      </c>
      <c r="BV26" s="498" t="s">
        <v>55</v>
      </c>
      <c r="BW26" s="298"/>
      <c r="BX26" s="306"/>
      <c r="BY26" s="299"/>
      <c r="BZ26" s="505" t="s">
        <v>180</v>
      </c>
      <c r="CA26" s="293">
        <v>25</v>
      </c>
      <c r="CB26" s="504" t="s">
        <v>2</v>
      </c>
      <c r="CC26" s="498" t="s">
        <v>55</v>
      </c>
      <c r="CD26" s="289"/>
      <c r="CE26" s="442" t="s">
        <v>544</v>
      </c>
      <c r="CF26" s="291"/>
      <c r="CG26" s="505" t="s">
        <v>167</v>
      </c>
      <c r="CH26" s="293">
        <v>25</v>
      </c>
    </row>
    <row r="27" spans="1:86" ht="46.5" customHeight="1" x14ac:dyDescent="0.3">
      <c r="A27" s="513">
        <v>26</v>
      </c>
      <c r="B27" s="504" t="s">
        <v>5</v>
      </c>
      <c r="C27" s="498" t="s">
        <v>56</v>
      </c>
      <c r="D27" s="289"/>
      <c r="E27" s="306" t="s">
        <v>673</v>
      </c>
      <c r="F27" s="397"/>
      <c r="G27" s="505" t="s">
        <v>77</v>
      </c>
      <c r="H27" s="293">
        <v>26</v>
      </c>
      <c r="I27" s="504" t="s">
        <v>0</v>
      </c>
      <c r="J27" s="498" t="s">
        <v>56</v>
      </c>
      <c r="K27" s="289"/>
      <c r="L27" s="433" t="s">
        <v>685</v>
      </c>
      <c r="M27" s="291"/>
      <c r="N27" s="505" t="s">
        <v>77</v>
      </c>
      <c r="O27" s="293">
        <v>26</v>
      </c>
      <c r="P27" s="504" t="s">
        <v>3</v>
      </c>
      <c r="Q27" s="498" t="s">
        <v>55</v>
      </c>
      <c r="R27" s="289"/>
      <c r="S27" s="320"/>
      <c r="T27" s="291"/>
      <c r="U27" s="505" t="s">
        <v>180</v>
      </c>
      <c r="V27" s="513">
        <v>26</v>
      </c>
      <c r="W27" s="504" t="s">
        <v>5</v>
      </c>
      <c r="X27" s="498" t="s">
        <v>22</v>
      </c>
      <c r="Y27" s="312"/>
      <c r="Z27" s="528" t="s">
        <v>708</v>
      </c>
      <c r="AA27" s="314"/>
      <c r="AB27" s="505" t="s">
        <v>167</v>
      </c>
      <c r="AC27" s="293">
        <v>26</v>
      </c>
      <c r="AD27" s="504" t="s">
        <v>1</v>
      </c>
      <c r="AE27" s="498" t="s">
        <v>56</v>
      </c>
      <c r="AF27" s="289"/>
      <c r="AG27" s="310" t="s">
        <v>714</v>
      </c>
      <c r="AH27" s="291"/>
      <c r="AI27" s="468" t="s">
        <v>78</v>
      </c>
      <c r="AJ27" s="293">
        <v>26</v>
      </c>
      <c r="AK27" s="505" t="s">
        <v>4</v>
      </c>
      <c r="AL27" s="498" t="s">
        <v>56</v>
      </c>
      <c r="AM27" s="488"/>
      <c r="AN27" s="531" t="s">
        <v>584</v>
      </c>
      <c r="AO27" s="291"/>
      <c r="AP27" s="505" t="s">
        <v>77</v>
      </c>
      <c r="AQ27" s="293">
        <v>26</v>
      </c>
      <c r="AR27" s="504" t="s">
        <v>6</v>
      </c>
      <c r="AS27" s="317"/>
      <c r="AT27" s="504" t="s">
        <v>21</v>
      </c>
      <c r="AU27" s="317"/>
      <c r="AV27" s="411" t="s">
        <v>439</v>
      </c>
      <c r="AW27" s="291"/>
      <c r="AX27" s="504" t="s">
        <v>77</v>
      </c>
      <c r="AY27" s="293">
        <v>26</v>
      </c>
      <c r="AZ27" s="505" t="s">
        <v>2</v>
      </c>
      <c r="BA27" s="498" t="s">
        <v>55</v>
      </c>
      <c r="BB27" s="289"/>
      <c r="BC27" s="295"/>
      <c r="BD27" s="291"/>
      <c r="BE27" s="505" t="s">
        <v>180</v>
      </c>
      <c r="BF27" s="293">
        <v>26</v>
      </c>
      <c r="BG27" s="505" t="s">
        <v>4</v>
      </c>
      <c r="BH27" s="498" t="s">
        <v>54</v>
      </c>
      <c r="BI27" s="298"/>
      <c r="BJ27" s="313"/>
      <c r="BK27" s="299"/>
      <c r="BL27" s="505" t="s">
        <v>167</v>
      </c>
      <c r="BM27" s="293">
        <v>26</v>
      </c>
      <c r="BN27" s="504" t="s">
        <v>0</v>
      </c>
      <c r="BO27" s="498" t="s">
        <v>56</v>
      </c>
      <c r="BP27" s="289"/>
      <c r="BQ27" s="306"/>
      <c r="BR27" s="291"/>
      <c r="BS27" s="505" t="s">
        <v>77</v>
      </c>
      <c r="BT27" s="293">
        <v>26</v>
      </c>
      <c r="BU27" s="504" t="s">
        <v>3</v>
      </c>
      <c r="BV27" s="498" t="s">
        <v>55</v>
      </c>
      <c r="BW27" s="289"/>
      <c r="BX27" s="306" t="s">
        <v>406</v>
      </c>
      <c r="BY27" s="291"/>
      <c r="BZ27" s="505" t="s">
        <v>167</v>
      </c>
      <c r="CA27" s="293">
        <v>26</v>
      </c>
      <c r="CB27" s="504" t="s">
        <v>3</v>
      </c>
      <c r="CC27" s="498" t="s">
        <v>55</v>
      </c>
      <c r="CD27" s="298"/>
      <c r="CE27" s="442" t="s">
        <v>171</v>
      </c>
      <c r="CF27" s="299"/>
      <c r="CG27" s="505" t="s">
        <v>167</v>
      </c>
      <c r="CH27" s="293">
        <v>26</v>
      </c>
    </row>
    <row r="28" spans="1:86" ht="39.6" customHeight="1" x14ac:dyDescent="0.3">
      <c r="A28" s="513">
        <v>27</v>
      </c>
      <c r="B28" s="504" t="s">
        <v>6</v>
      </c>
      <c r="C28" s="498" t="s">
        <v>56</v>
      </c>
      <c r="D28" s="289"/>
      <c r="E28" s="522" t="s">
        <v>682</v>
      </c>
      <c r="F28" s="397"/>
      <c r="G28" s="505" t="s">
        <v>77</v>
      </c>
      <c r="H28" s="293">
        <v>27</v>
      </c>
      <c r="I28" s="504" t="s">
        <v>1</v>
      </c>
      <c r="J28" s="498" t="s">
        <v>56</v>
      </c>
      <c r="K28" s="289"/>
      <c r="L28" s="411" t="s">
        <v>636</v>
      </c>
      <c r="M28" s="291"/>
      <c r="N28" s="505" t="s">
        <v>77</v>
      </c>
      <c r="O28" s="293">
        <v>27</v>
      </c>
      <c r="P28" s="504" t="s">
        <v>4</v>
      </c>
      <c r="Q28" s="498" t="s">
        <v>56</v>
      </c>
      <c r="R28" s="289"/>
      <c r="S28" s="306" t="s">
        <v>700</v>
      </c>
      <c r="T28" s="291"/>
      <c r="U28" s="505" t="s">
        <v>77</v>
      </c>
      <c r="V28" s="513">
        <v>27</v>
      </c>
      <c r="W28" s="504" t="s">
        <v>6</v>
      </c>
      <c r="X28" s="498" t="s">
        <v>22</v>
      </c>
      <c r="Y28" s="289"/>
      <c r="Z28" s="411" t="s">
        <v>709</v>
      </c>
      <c r="AA28" s="291"/>
      <c r="AB28" s="505" t="s">
        <v>167</v>
      </c>
      <c r="AC28" s="293">
        <v>27</v>
      </c>
      <c r="AD28" s="504" t="s">
        <v>2</v>
      </c>
      <c r="AE28" s="498" t="s">
        <v>55</v>
      </c>
      <c r="AF28" s="289"/>
      <c r="AG28" s="320"/>
      <c r="AH28" s="291"/>
      <c r="AI28" s="505" t="s">
        <v>180</v>
      </c>
      <c r="AJ28" s="293">
        <v>27</v>
      </c>
      <c r="AK28" s="505" t="s">
        <v>5</v>
      </c>
      <c r="AL28" s="498" t="s">
        <v>56</v>
      </c>
      <c r="AM28" s="488"/>
      <c r="AN28" s="308"/>
      <c r="AO28" s="291"/>
      <c r="AP28" s="505" t="s">
        <v>77</v>
      </c>
      <c r="AQ28" s="293">
        <v>27</v>
      </c>
      <c r="AR28" s="504" t="s">
        <v>0</v>
      </c>
      <c r="AS28" s="504"/>
      <c r="AT28" s="504" t="s">
        <v>21</v>
      </c>
      <c r="AU28" s="504"/>
      <c r="AV28" s="433" t="s">
        <v>473</v>
      </c>
      <c r="AW28" s="291"/>
      <c r="AX28" s="504" t="s">
        <v>77</v>
      </c>
      <c r="AY28" s="293">
        <v>27</v>
      </c>
      <c r="AZ28" s="505" t="s">
        <v>3</v>
      </c>
      <c r="BA28" s="498" t="s">
        <v>55</v>
      </c>
      <c r="BB28" s="289"/>
      <c r="BC28" s="295" t="s">
        <v>171</v>
      </c>
      <c r="BD28" s="291"/>
      <c r="BE28" s="505" t="s">
        <v>167</v>
      </c>
      <c r="BF28" s="293">
        <v>27</v>
      </c>
      <c r="BG28" s="505" t="s">
        <v>5</v>
      </c>
      <c r="BH28" s="498" t="s">
        <v>54</v>
      </c>
      <c r="BI28" s="298"/>
      <c r="BJ28" s="296" t="s">
        <v>171</v>
      </c>
      <c r="BK28" s="299"/>
      <c r="BL28" s="505" t="s">
        <v>167</v>
      </c>
      <c r="BM28" s="293">
        <v>27</v>
      </c>
      <c r="BN28" s="504" t="s">
        <v>1</v>
      </c>
      <c r="BO28" s="498" t="s">
        <v>56</v>
      </c>
      <c r="BP28" s="298"/>
      <c r="BQ28" s="306"/>
      <c r="BR28" s="299"/>
      <c r="BS28" s="505" t="s">
        <v>77</v>
      </c>
      <c r="BT28" s="293">
        <v>27</v>
      </c>
      <c r="BU28" s="504" t="s">
        <v>4</v>
      </c>
      <c r="BV28" s="498" t="s">
        <v>56</v>
      </c>
      <c r="BW28" s="298"/>
      <c r="BX28" s="306" t="s">
        <v>750</v>
      </c>
      <c r="BY28" s="299"/>
      <c r="BZ28" s="505" t="s">
        <v>77</v>
      </c>
      <c r="CA28" s="293">
        <v>27</v>
      </c>
      <c r="CB28" s="504" t="s">
        <v>4</v>
      </c>
      <c r="CC28" s="498" t="s">
        <v>54</v>
      </c>
      <c r="CD28" s="298"/>
      <c r="CE28" s="442" t="s">
        <v>752</v>
      </c>
      <c r="CF28" s="299"/>
      <c r="CG28" s="505" t="s">
        <v>167</v>
      </c>
      <c r="CH28" s="293">
        <v>27</v>
      </c>
    </row>
    <row r="29" spans="1:86" ht="39.6" customHeight="1" x14ac:dyDescent="0.3">
      <c r="A29" s="513">
        <v>28</v>
      </c>
      <c r="B29" s="504" t="s">
        <v>0</v>
      </c>
      <c r="C29" s="498" t="s">
        <v>56</v>
      </c>
      <c r="D29" s="289"/>
      <c r="E29" s="313" t="s">
        <v>638</v>
      </c>
      <c r="F29" s="397"/>
      <c r="G29" s="505" t="s">
        <v>77</v>
      </c>
      <c r="H29" s="293">
        <v>28</v>
      </c>
      <c r="I29" s="504" t="s">
        <v>2</v>
      </c>
      <c r="J29" s="498" t="s">
        <v>55</v>
      </c>
      <c r="K29" s="289"/>
      <c r="L29" s="411" t="s">
        <v>410</v>
      </c>
      <c r="M29" s="291"/>
      <c r="N29" s="505" t="s">
        <v>180</v>
      </c>
      <c r="O29" s="293">
        <v>28</v>
      </c>
      <c r="P29" s="504" t="s">
        <v>5</v>
      </c>
      <c r="Q29" s="498" t="s">
        <v>56</v>
      </c>
      <c r="R29" s="289"/>
      <c r="S29" s="306" t="s">
        <v>501</v>
      </c>
      <c r="T29" s="291"/>
      <c r="U29" s="468" t="s">
        <v>78</v>
      </c>
      <c r="V29" s="513">
        <v>28</v>
      </c>
      <c r="W29" s="504" t="s">
        <v>0</v>
      </c>
      <c r="X29" s="498" t="s">
        <v>22</v>
      </c>
      <c r="Y29" s="289"/>
      <c r="Z29" s="529" t="s">
        <v>710</v>
      </c>
      <c r="AA29" s="291"/>
      <c r="AB29" s="505" t="s">
        <v>167</v>
      </c>
      <c r="AC29" s="513">
        <v>28</v>
      </c>
      <c r="AD29" s="504" t="s">
        <v>3</v>
      </c>
      <c r="AE29" s="498" t="s">
        <v>55</v>
      </c>
      <c r="AF29" s="289"/>
      <c r="AG29" s="301"/>
      <c r="AH29" s="291"/>
      <c r="AI29" s="505" t="s">
        <v>180</v>
      </c>
      <c r="AJ29" s="293">
        <v>28</v>
      </c>
      <c r="AK29" s="505" t="s">
        <v>6</v>
      </c>
      <c r="AL29" s="498" t="s">
        <v>56</v>
      </c>
      <c r="AM29" s="489"/>
      <c r="AN29" s="301"/>
      <c r="AO29" s="291"/>
      <c r="AP29" s="505" t="s">
        <v>77</v>
      </c>
      <c r="AQ29" s="293">
        <v>28</v>
      </c>
      <c r="AR29" s="504" t="s">
        <v>1</v>
      </c>
      <c r="AS29" s="504"/>
      <c r="AT29" s="504" t="s">
        <v>21</v>
      </c>
      <c r="AU29" s="504"/>
      <c r="AV29" s="433" t="s">
        <v>597</v>
      </c>
      <c r="AW29" s="302"/>
      <c r="AX29" s="504" t="s">
        <v>77</v>
      </c>
      <c r="AY29" s="293">
        <v>28</v>
      </c>
      <c r="AZ29" s="505" t="s">
        <v>4</v>
      </c>
      <c r="BA29" s="498" t="s">
        <v>56</v>
      </c>
      <c r="BB29" s="298"/>
      <c r="BC29" s="295" t="s">
        <v>508</v>
      </c>
      <c r="BD29" s="299"/>
      <c r="BE29" s="505" t="s">
        <v>77</v>
      </c>
      <c r="BF29" s="293">
        <v>28</v>
      </c>
      <c r="BG29" s="505" t="s">
        <v>6</v>
      </c>
      <c r="BH29" s="498" t="s">
        <v>54</v>
      </c>
      <c r="BI29" s="298"/>
      <c r="BJ29" s="313" t="s">
        <v>422</v>
      </c>
      <c r="BK29" s="299"/>
      <c r="BL29" s="505" t="s">
        <v>167</v>
      </c>
      <c r="BM29" s="293">
        <v>28</v>
      </c>
      <c r="BN29" s="504" t="s">
        <v>2</v>
      </c>
      <c r="BO29" s="498" t="s">
        <v>55</v>
      </c>
      <c r="BP29" s="298"/>
      <c r="BQ29" s="306"/>
      <c r="BR29" s="299"/>
      <c r="BS29" s="505" t="s">
        <v>180</v>
      </c>
      <c r="BT29" s="293">
        <v>28</v>
      </c>
      <c r="BU29" s="504" t="s">
        <v>5</v>
      </c>
      <c r="BV29" s="498" t="s">
        <v>56</v>
      </c>
      <c r="BW29" s="289"/>
      <c r="BX29" s="306" t="s">
        <v>510</v>
      </c>
      <c r="BY29" s="291"/>
      <c r="BZ29" s="505" t="s">
        <v>77</v>
      </c>
      <c r="CA29" s="293">
        <v>28</v>
      </c>
      <c r="CB29" s="504" t="s">
        <v>5</v>
      </c>
      <c r="CC29" s="498" t="s">
        <v>54</v>
      </c>
      <c r="CD29" s="298"/>
      <c r="CE29" s="442" t="s">
        <v>751</v>
      </c>
      <c r="CF29" s="299"/>
      <c r="CG29" s="505" t="s">
        <v>180</v>
      </c>
      <c r="CH29" s="293">
        <v>28</v>
      </c>
    </row>
    <row r="30" spans="1:86" ht="38.25" customHeight="1" x14ac:dyDescent="0.3">
      <c r="A30" s="513">
        <v>29</v>
      </c>
      <c r="B30" s="504" t="s">
        <v>1</v>
      </c>
      <c r="C30" s="498" t="s">
        <v>55</v>
      </c>
      <c r="D30" s="289"/>
      <c r="E30" s="306" t="s">
        <v>467</v>
      </c>
      <c r="F30" s="291"/>
      <c r="G30" s="505" t="s">
        <v>167</v>
      </c>
      <c r="H30" s="513">
        <v>29</v>
      </c>
      <c r="I30" s="504" t="s">
        <v>3</v>
      </c>
      <c r="J30" s="498" t="s">
        <v>55</v>
      </c>
      <c r="K30" s="289"/>
      <c r="L30" s="411" t="s">
        <v>412</v>
      </c>
      <c r="M30" s="291"/>
      <c r="N30" s="505" t="s">
        <v>180</v>
      </c>
      <c r="O30" s="293">
        <v>29</v>
      </c>
      <c r="P30" s="504" t="s">
        <v>6</v>
      </c>
      <c r="Q30" s="498" t="s">
        <v>56</v>
      </c>
      <c r="R30" s="289"/>
      <c r="S30" s="306" t="s">
        <v>503</v>
      </c>
      <c r="T30" s="291"/>
      <c r="U30" s="468" t="s">
        <v>78</v>
      </c>
      <c r="V30" s="513">
        <v>29</v>
      </c>
      <c r="W30" s="504" t="s">
        <v>1</v>
      </c>
      <c r="X30" s="498" t="s">
        <v>22</v>
      </c>
      <c r="Y30" s="298"/>
      <c r="Z30" s="228" t="s">
        <v>711</v>
      </c>
      <c r="AA30" s="299"/>
      <c r="AB30" s="505" t="s">
        <v>167</v>
      </c>
      <c r="AC30" s="513">
        <v>29</v>
      </c>
      <c r="AD30" s="504" t="s">
        <v>4</v>
      </c>
      <c r="AE30" s="498" t="s">
        <v>56</v>
      </c>
      <c r="AF30" s="289"/>
      <c r="AG30" s="411" t="s">
        <v>589</v>
      </c>
      <c r="AH30" s="291"/>
      <c r="AI30" s="505" t="s">
        <v>77</v>
      </c>
      <c r="AJ30" s="293">
        <v>29</v>
      </c>
      <c r="AK30" s="505" t="s">
        <v>0</v>
      </c>
      <c r="AL30" s="498" t="s">
        <v>56</v>
      </c>
      <c r="AM30" s="488"/>
      <c r="AN30" s="318"/>
      <c r="AO30" s="291"/>
      <c r="AP30" s="505" t="s">
        <v>77</v>
      </c>
      <c r="AQ30" s="293">
        <v>29</v>
      </c>
      <c r="AR30" s="504" t="s">
        <v>2</v>
      </c>
      <c r="AS30" s="504"/>
      <c r="AT30" s="504" t="s">
        <v>55</v>
      </c>
      <c r="AU30" s="504"/>
      <c r="AV30" s="410"/>
      <c r="AW30" s="302"/>
      <c r="AX30" s="504" t="s">
        <v>180</v>
      </c>
      <c r="AY30" s="293">
        <v>29</v>
      </c>
      <c r="AZ30" s="505" t="s">
        <v>5</v>
      </c>
      <c r="BA30" s="498" t="s">
        <v>56</v>
      </c>
      <c r="BB30" s="298"/>
      <c r="BC30" s="295" t="s">
        <v>737</v>
      </c>
      <c r="BD30" s="299"/>
      <c r="BE30" s="505" t="s">
        <v>77</v>
      </c>
      <c r="BF30" s="293">
        <v>29</v>
      </c>
      <c r="BG30" s="505" t="s">
        <v>0</v>
      </c>
      <c r="BH30" s="498" t="s">
        <v>26</v>
      </c>
      <c r="BI30" s="298"/>
      <c r="BJ30" s="313" t="s">
        <v>72</v>
      </c>
      <c r="BK30" s="299"/>
      <c r="BL30" s="505" t="s">
        <v>167</v>
      </c>
      <c r="BM30" s="293">
        <v>29</v>
      </c>
      <c r="BN30" s="504" t="s">
        <v>3</v>
      </c>
      <c r="BO30" s="498" t="s">
        <v>55</v>
      </c>
      <c r="BP30" s="289"/>
      <c r="BQ30" s="306" t="s">
        <v>171</v>
      </c>
      <c r="BR30" s="291"/>
      <c r="BS30" s="505" t="s">
        <v>167</v>
      </c>
      <c r="BT30" s="330"/>
      <c r="BU30" s="331"/>
      <c r="BV30" s="331"/>
      <c r="BW30" s="331"/>
      <c r="BX30" s="331"/>
      <c r="BY30" s="331"/>
      <c r="BZ30" s="332"/>
      <c r="CA30" s="514">
        <v>29</v>
      </c>
      <c r="CB30" s="504" t="s">
        <v>6</v>
      </c>
      <c r="CC30" s="498" t="s">
        <v>54</v>
      </c>
      <c r="CD30" s="289"/>
      <c r="CE30" s="533"/>
      <c r="CF30" s="291"/>
      <c r="CG30" s="505" t="s">
        <v>167</v>
      </c>
      <c r="CH30" s="293">
        <v>29</v>
      </c>
    </row>
    <row r="31" spans="1:86" ht="38.25" customHeight="1" x14ac:dyDescent="0.3">
      <c r="A31" s="513">
        <v>30</v>
      </c>
      <c r="B31" s="504" t="s">
        <v>2</v>
      </c>
      <c r="C31" s="498" t="s">
        <v>55</v>
      </c>
      <c r="D31" s="289"/>
      <c r="E31" s="306" t="s">
        <v>171</v>
      </c>
      <c r="F31" s="291"/>
      <c r="G31" s="505" t="s">
        <v>167</v>
      </c>
      <c r="H31" s="513">
        <v>30</v>
      </c>
      <c r="I31" s="504" t="s">
        <v>4</v>
      </c>
      <c r="J31" s="498" t="s">
        <v>56</v>
      </c>
      <c r="K31" s="289"/>
      <c r="L31" s="411" t="s">
        <v>686</v>
      </c>
      <c r="M31" s="291"/>
      <c r="N31" s="468" t="s">
        <v>180</v>
      </c>
      <c r="O31" s="293">
        <v>30</v>
      </c>
      <c r="P31" s="504" t="s">
        <v>0</v>
      </c>
      <c r="Q31" s="498" t="s">
        <v>56</v>
      </c>
      <c r="R31" s="289"/>
      <c r="S31" s="320"/>
      <c r="T31" s="291"/>
      <c r="U31" s="505" t="s">
        <v>77</v>
      </c>
      <c r="V31" s="513">
        <v>30</v>
      </c>
      <c r="W31" s="504" t="s">
        <v>2</v>
      </c>
      <c r="X31" s="498" t="s">
        <v>55</v>
      </c>
      <c r="Y31" s="298"/>
      <c r="Z31" s="448" t="s">
        <v>171</v>
      </c>
      <c r="AA31" s="299"/>
      <c r="AB31" s="505" t="s">
        <v>167</v>
      </c>
      <c r="AC31" s="293">
        <v>30</v>
      </c>
      <c r="AD31" s="504" t="s">
        <v>5</v>
      </c>
      <c r="AE31" s="498" t="s">
        <v>56</v>
      </c>
      <c r="AF31" s="289"/>
      <c r="AG31" s="306" t="s">
        <v>589</v>
      </c>
      <c r="AH31" s="291"/>
      <c r="AI31" s="503" t="s">
        <v>77</v>
      </c>
      <c r="AJ31" s="504">
        <v>30</v>
      </c>
      <c r="AK31" s="505" t="s">
        <v>1</v>
      </c>
      <c r="AL31" s="498" t="s">
        <v>56</v>
      </c>
      <c r="AM31" s="490"/>
      <c r="AN31" s="411" t="s">
        <v>721</v>
      </c>
      <c r="AO31" s="505"/>
      <c r="AP31" s="505" t="s">
        <v>78</v>
      </c>
      <c r="AQ31" s="293">
        <v>30</v>
      </c>
      <c r="AR31" s="504" t="s">
        <v>3</v>
      </c>
      <c r="AS31" s="504"/>
      <c r="AT31" s="498" t="s">
        <v>55</v>
      </c>
      <c r="AU31" s="504"/>
      <c r="AV31" s="296" t="s">
        <v>171</v>
      </c>
      <c r="AW31" s="304"/>
      <c r="AX31" s="504" t="s">
        <v>180</v>
      </c>
      <c r="AY31" s="293">
        <v>30</v>
      </c>
      <c r="AZ31" s="505" t="s">
        <v>6</v>
      </c>
      <c r="BA31" s="498" t="s">
        <v>56</v>
      </c>
      <c r="BB31" s="298"/>
      <c r="BC31" s="295"/>
      <c r="BD31" s="299"/>
      <c r="BE31" s="505" t="s">
        <v>77</v>
      </c>
      <c r="BF31" s="505">
        <v>30</v>
      </c>
      <c r="BG31" s="505" t="s">
        <v>1</v>
      </c>
      <c r="BH31" s="498" t="s">
        <v>26</v>
      </c>
      <c r="BI31" s="298"/>
      <c r="BJ31" s="306" t="s">
        <v>72</v>
      </c>
      <c r="BK31" s="299"/>
      <c r="BL31" s="505" t="s">
        <v>167</v>
      </c>
      <c r="BM31" s="293">
        <v>30</v>
      </c>
      <c r="BN31" s="504" t="s">
        <v>4</v>
      </c>
      <c r="BO31" s="498" t="s">
        <v>56</v>
      </c>
      <c r="BP31" s="289"/>
      <c r="BQ31" s="411"/>
      <c r="BR31" s="291"/>
      <c r="BS31" s="505" t="s">
        <v>77</v>
      </c>
      <c r="BT31" s="330"/>
      <c r="BU31" s="331"/>
      <c r="BV31" s="331"/>
      <c r="BW31" s="331"/>
      <c r="BX31" s="331"/>
      <c r="BY31" s="331"/>
      <c r="BZ31" s="332"/>
      <c r="CA31" s="514">
        <v>30</v>
      </c>
      <c r="CB31" s="504" t="s">
        <v>0</v>
      </c>
      <c r="CC31" s="498" t="s">
        <v>54</v>
      </c>
      <c r="CD31" s="289"/>
      <c r="CE31" s="442"/>
      <c r="CF31" s="291"/>
      <c r="CG31" s="505" t="s">
        <v>167</v>
      </c>
      <c r="CH31" s="293">
        <v>30</v>
      </c>
    </row>
    <row r="32" spans="1:86" ht="39.6" customHeight="1" x14ac:dyDescent="0.3">
      <c r="A32" s="589"/>
      <c r="B32" s="590"/>
      <c r="C32" s="590"/>
      <c r="D32" s="590"/>
      <c r="E32" s="590"/>
      <c r="F32" s="590"/>
      <c r="G32" s="591"/>
      <c r="H32" s="513">
        <v>31</v>
      </c>
      <c r="I32" s="504" t="s">
        <v>5</v>
      </c>
      <c r="J32" s="498" t="s">
        <v>56</v>
      </c>
      <c r="K32" s="289"/>
      <c r="L32" s="310" t="s">
        <v>687</v>
      </c>
      <c r="M32" s="291"/>
      <c r="N32" s="505" t="s">
        <v>77</v>
      </c>
      <c r="O32" s="592"/>
      <c r="P32" s="593"/>
      <c r="Q32" s="593"/>
      <c r="R32" s="593"/>
      <c r="S32" s="593"/>
      <c r="T32" s="593"/>
      <c r="U32" s="594"/>
      <c r="V32" s="513">
        <v>31</v>
      </c>
      <c r="W32" s="504" t="s">
        <v>3</v>
      </c>
      <c r="X32" s="498" t="s">
        <v>55</v>
      </c>
      <c r="Y32" s="289"/>
      <c r="Z32" s="449"/>
      <c r="AA32" s="291"/>
      <c r="AB32" s="505" t="s">
        <v>167</v>
      </c>
      <c r="AC32" s="293">
        <v>31</v>
      </c>
      <c r="AD32" s="504" t="s">
        <v>6</v>
      </c>
      <c r="AE32" s="498" t="s">
        <v>56</v>
      </c>
      <c r="AF32" s="289"/>
      <c r="AG32" s="306" t="s">
        <v>589</v>
      </c>
      <c r="AH32" s="291"/>
      <c r="AI32" s="503" t="s">
        <v>77</v>
      </c>
      <c r="AJ32" s="592"/>
      <c r="AK32" s="593"/>
      <c r="AL32" s="593"/>
      <c r="AM32" s="593"/>
      <c r="AN32" s="593"/>
      <c r="AO32" s="593"/>
      <c r="AP32" s="594"/>
      <c r="AQ32" s="293">
        <v>31</v>
      </c>
      <c r="AR32" s="504" t="s">
        <v>4</v>
      </c>
      <c r="AS32" s="504"/>
      <c r="AT32" s="498" t="s">
        <v>56</v>
      </c>
      <c r="AU32" s="504"/>
      <c r="AV32" s="310" t="s">
        <v>730</v>
      </c>
      <c r="AW32" s="304"/>
      <c r="AX32" s="504" t="s">
        <v>77</v>
      </c>
      <c r="AY32" s="592"/>
      <c r="AZ32" s="593"/>
      <c r="BA32" s="593"/>
      <c r="BB32" s="593"/>
      <c r="BC32" s="593"/>
      <c r="BD32" s="593"/>
      <c r="BE32" s="594"/>
      <c r="BF32" s="293">
        <v>31</v>
      </c>
      <c r="BG32" s="505" t="s">
        <v>2</v>
      </c>
      <c r="BH32" s="498" t="s">
        <v>26</v>
      </c>
      <c r="BI32" s="298"/>
      <c r="BJ32" s="306" t="s">
        <v>72</v>
      </c>
      <c r="BK32" s="299"/>
      <c r="BL32" s="505" t="s">
        <v>180</v>
      </c>
      <c r="BM32" s="293">
        <v>31</v>
      </c>
      <c r="BN32" s="504" t="s">
        <v>5</v>
      </c>
      <c r="BO32" s="498" t="s">
        <v>56</v>
      </c>
      <c r="BP32" s="298"/>
      <c r="BQ32" s="411" t="s">
        <v>554</v>
      </c>
      <c r="BR32" s="299"/>
      <c r="BS32" s="505" t="s">
        <v>77</v>
      </c>
      <c r="BT32" s="333"/>
      <c r="BU32" s="334"/>
      <c r="BV32" s="334"/>
      <c r="BW32" s="334"/>
      <c r="BX32" s="334"/>
      <c r="BY32" s="334"/>
      <c r="BZ32" s="335"/>
      <c r="CA32" s="293">
        <v>31</v>
      </c>
      <c r="CB32" s="504" t="s">
        <v>1</v>
      </c>
      <c r="CC32" s="498" t="s">
        <v>54</v>
      </c>
      <c r="CD32" s="289"/>
      <c r="CE32" s="523"/>
      <c r="CF32" s="291"/>
      <c r="CG32" s="505" t="s">
        <v>167</v>
      </c>
      <c r="CH32" s="293">
        <v>31</v>
      </c>
    </row>
    <row r="33" spans="1:88" ht="82.5" customHeight="1" thickBot="1" x14ac:dyDescent="0.35">
      <c r="A33" s="595" t="s">
        <v>31</v>
      </c>
      <c r="B33" s="596"/>
      <c r="C33" s="336"/>
      <c r="D33" s="578" t="s">
        <v>453</v>
      </c>
      <c r="E33" s="579"/>
      <c r="F33" s="579"/>
      <c r="G33" s="585"/>
      <c r="H33" s="597" t="s">
        <v>688</v>
      </c>
      <c r="I33" s="598"/>
      <c r="J33" s="598"/>
      <c r="K33" s="598"/>
      <c r="L33" s="598"/>
      <c r="M33" s="598"/>
      <c r="N33" s="599"/>
      <c r="O33" s="578" t="s">
        <v>454</v>
      </c>
      <c r="P33" s="579"/>
      <c r="Q33" s="579"/>
      <c r="R33" s="579"/>
      <c r="S33" s="579"/>
      <c r="T33" s="579"/>
      <c r="U33" s="585"/>
      <c r="V33" s="586"/>
      <c r="W33" s="587"/>
      <c r="X33" s="587"/>
      <c r="Y33" s="587"/>
      <c r="Z33" s="587"/>
      <c r="AA33" s="587"/>
      <c r="AB33" s="588"/>
      <c r="AC33" s="578"/>
      <c r="AD33" s="579"/>
      <c r="AE33" s="579"/>
      <c r="AF33" s="579"/>
      <c r="AG33" s="579"/>
      <c r="AH33" s="579"/>
      <c r="AI33" s="585"/>
      <c r="AJ33" s="578"/>
      <c r="AK33" s="579"/>
      <c r="AL33" s="579"/>
      <c r="AM33" s="579"/>
      <c r="AN33" s="579"/>
      <c r="AO33" s="579"/>
      <c r="AP33" s="585"/>
      <c r="AQ33" s="586" t="s">
        <v>455</v>
      </c>
      <c r="AR33" s="587"/>
      <c r="AS33" s="587"/>
      <c r="AT33" s="587"/>
      <c r="AU33" s="587"/>
      <c r="AV33" s="587"/>
      <c r="AW33" s="587"/>
      <c r="AX33" s="588"/>
      <c r="AY33" s="578" t="s">
        <v>456</v>
      </c>
      <c r="AZ33" s="579"/>
      <c r="BA33" s="579"/>
      <c r="BB33" s="579"/>
      <c r="BC33" s="579"/>
      <c r="BD33" s="579"/>
      <c r="BE33" s="585"/>
      <c r="BF33" s="578" t="s">
        <v>457</v>
      </c>
      <c r="BG33" s="579"/>
      <c r="BH33" s="579"/>
      <c r="BI33" s="579"/>
      <c r="BJ33" s="579"/>
      <c r="BK33" s="579"/>
      <c r="BL33" s="585"/>
      <c r="BM33" s="578" t="s">
        <v>158</v>
      </c>
      <c r="BN33" s="579"/>
      <c r="BO33" s="579"/>
      <c r="BP33" s="579"/>
      <c r="BQ33" s="579"/>
      <c r="BR33" s="579"/>
      <c r="BS33" s="585"/>
      <c r="BT33" s="578" t="s">
        <v>457</v>
      </c>
      <c r="BU33" s="579"/>
      <c r="BV33" s="579"/>
      <c r="BW33" s="579"/>
      <c r="BX33" s="579"/>
      <c r="BY33" s="579"/>
      <c r="BZ33" s="585"/>
      <c r="CA33" s="578" t="s">
        <v>457</v>
      </c>
      <c r="CB33" s="579"/>
      <c r="CC33" s="579"/>
      <c r="CD33" s="579"/>
      <c r="CE33" s="579"/>
      <c r="CF33" s="579"/>
      <c r="CG33" s="579"/>
      <c r="CH33" s="337"/>
    </row>
    <row r="34" spans="1:88" ht="20.100000000000001" customHeight="1" thickTop="1" x14ac:dyDescent="0.3">
      <c r="A34" s="580" t="s">
        <v>14</v>
      </c>
      <c r="B34" s="581"/>
      <c r="C34" s="338" t="s">
        <v>26</v>
      </c>
      <c r="D34" s="573">
        <f>COUNTIF(C2:C32,"◎")</f>
        <v>11</v>
      </c>
      <c r="E34" s="574"/>
      <c r="F34" s="499"/>
      <c r="G34" s="506"/>
      <c r="H34" s="573">
        <f>COUNTIF(J2:J32,"◎")</f>
        <v>12</v>
      </c>
      <c r="I34" s="574"/>
      <c r="J34" s="574"/>
      <c r="K34" s="574"/>
      <c r="L34" s="574"/>
      <c r="M34" s="499"/>
      <c r="N34" s="506"/>
      <c r="O34" s="573">
        <f>COUNTIF(Q2:Q32,"◎")</f>
        <v>8</v>
      </c>
      <c r="P34" s="574"/>
      <c r="Q34" s="574"/>
      <c r="R34" s="574"/>
      <c r="S34" s="574"/>
      <c r="T34" s="499"/>
      <c r="U34" s="506"/>
      <c r="V34" s="576" t="s">
        <v>14</v>
      </c>
      <c r="W34" s="577"/>
      <c r="X34" s="573">
        <f>COUNTIF(X2:X32,"◎")</f>
        <v>11</v>
      </c>
      <c r="Y34" s="574"/>
      <c r="Z34" s="574"/>
      <c r="AA34" s="574"/>
      <c r="AB34" s="575"/>
      <c r="AC34" s="573">
        <f>COUNTIF(AE2:AE32,"◎")</f>
        <v>9</v>
      </c>
      <c r="AD34" s="584"/>
      <c r="AE34" s="584"/>
      <c r="AF34" s="584"/>
      <c r="AG34" s="584"/>
      <c r="AH34" s="341"/>
      <c r="AI34" s="342"/>
      <c r="AJ34" s="573">
        <f>COUNTIF(AL2:AL32,"◎")</f>
        <v>10</v>
      </c>
      <c r="AK34" s="574"/>
      <c r="AL34" s="574"/>
      <c r="AM34" s="574"/>
      <c r="AN34" s="574"/>
      <c r="AO34" s="343"/>
      <c r="AP34" s="506"/>
      <c r="AQ34" s="576" t="s">
        <v>14</v>
      </c>
      <c r="AR34" s="577"/>
      <c r="AS34" s="344"/>
      <c r="AT34" s="573">
        <f>COUNTIF(AT2:AT32,"◎")</f>
        <v>11</v>
      </c>
      <c r="AU34" s="574"/>
      <c r="AV34" s="574"/>
      <c r="AW34" s="574"/>
      <c r="AX34" s="575"/>
      <c r="AY34" s="573">
        <f>COUNTIF(BA2:BA32,"◎")</f>
        <v>10</v>
      </c>
      <c r="AZ34" s="574"/>
      <c r="BA34" s="574"/>
      <c r="BB34" s="574"/>
      <c r="BC34" s="574"/>
      <c r="BD34" s="499"/>
      <c r="BE34" s="499"/>
      <c r="BF34" s="573">
        <f>COUNTIF(BH2:BH32,"◎")</f>
        <v>11</v>
      </c>
      <c r="BG34" s="574"/>
      <c r="BH34" s="574"/>
      <c r="BI34" s="574"/>
      <c r="BJ34" s="574"/>
      <c r="BK34" s="574"/>
      <c r="BL34" s="345"/>
      <c r="BM34" s="576" t="s">
        <v>14</v>
      </c>
      <c r="BN34" s="577"/>
      <c r="BO34" s="573">
        <f>COUNTIF(BO2:BO32,"◎")</f>
        <v>12</v>
      </c>
      <c r="BP34" s="574"/>
      <c r="BQ34" s="574"/>
      <c r="BR34" s="574"/>
      <c r="BS34" s="575"/>
      <c r="BT34" s="573">
        <f>COUNTIF(BV2:BV32,"◎")</f>
        <v>10</v>
      </c>
      <c r="BU34" s="574"/>
      <c r="BV34" s="574"/>
      <c r="BW34" s="574"/>
      <c r="BX34" s="574"/>
      <c r="BY34" s="499"/>
      <c r="BZ34" s="499"/>
      <c r="CA34" s="573">
        <f>COUNTIF(CC2:CC32,"◎")</f>
        <v>9</v>
      </c>
      <c r="CB34" s="574"/>
      <c r="CC34" s="574"/>
      <c r="CD34" s="574"/>
      <c r="CE34" s="574"/>
      <c r="CF34" s="574"/>
      <c r="CG34" s="346"/>
      <c r="CH34" s="345"/>
    </row>
    <row r="35" spans="1:88" ht="20.100000000000001" customHeight="1" x14ac:dyDescent="0.3">
      <c r="A35" s="582"/>
      <c r="B35" s="583"/>
      <c r="C35" s="347"/>
      <c r="D35" s="570" t="str">
        <f>D34&amp;"日"</f>
        <v>11日</v>
      </c>
      <c r="E35" s="572"/>
      <c r="F35" s="509"/>
      <c r="G35" s="502"/>
      <c r="H35" s="570" t="str">
        <f>""&amp;H34&amp;"日"</f>
        <v>12日</v>
      </c>
      <c r="I35" s="572"/>
      <c r="J35" s="572"/>
      <c r="K35" s="572"/>
      <c r="L35" s="572"/>
      <c r="M35" s="509"/>
      <c r="N35" s="502"/>
      <c r="O35" s="570" t="str">
        <f>O34&amp;"日"</f>
        <v>8日</v>
      </c>
      <c r="P35" s="572"/>
      <c r="Q35" s="572"/>
      <c r="R35" s="572"/>
      <c r="S35" s="572"/>
      <c r="T35" s="509"/>
      <c r="U35" s="502"/>
      <c r="V35" s="570"/>
      <c r="W35" s="571"/>
      <c r="X35" s="559" t="str">
        <f>X34&amp;"日"</f>
        <v>11日</v>
      </c>
      <c r="Y35" s="560"/>
      <c r="Z35" s="560"/>
      <c r="AA35" s="560"/>
      <c r="AB35" s="561"/>
      <c r="AC35" s="559" t="str">
        <f>AC34&amp;"日"</f>
        <v>9日</v>
      </c>
      <c r="AD35" s="568"/>
      <c r="AE35" s="568"/>
      <c r="AF35" s="568"/>
      <c r="AG35" s="568"/>
      <c r="AH35" s="350"/>
      <c r="AI35" s="351"/>
      <c r="AJ35" s="570" t="str">
        <f>AJ34&amp;"日"</f>
        <v>10日</v>
      </c>
      <c r="AK35" s="572"/>
      <c r="AL35" s="572"/>
      <c r="AM35" s="572"/>
      <c r="AN35" s="572"/>
      <c r="AO35" s="352"/>
      <c r="AP35" s="507"/>
      <c r="AQ35" s="570"/>
      <c r="AR35" s="571"/>
      <c r="AS35" s="509"/>
      <c r="AT35" s="559" t="str">
        <f>AT34&amp;"日"</f>
        <v>11日</v>
      </c>
      <c r="AU35" s="560"/>
      <c r="AV35" s="560"/>
      <c r="AW35" s="560"/>
      <c r="AX35" s="561"/>
      <c r="AY35" s="570" t="str">
        <f>AY34&amp;"日"</f>
        <v>10日</v>
      </c>
      <c r="AZ35" s="572"/>
      <c r="BA35" s="572"/>
      <c r="BB35" s="572"/>
      <c r="BC35" s="572"/>
      <c r="BD35" s="509"/>
      <c r="BE35" s="509"/>
      <c r="BF35" s="559" t="str">
        <f>BF34&amp;"日"</f>
        <v>11日</v>
      </c>
      <c r="BG35" s="560"/>
      <c r="BH35" s="560"/>
      <c r="BI35" s="560"/>
      <c r="BJ35" s="560"/>
      <c r="BK35" s="560"/>
      <c r="BL35" s="354"/>
      <c r="BM35" s="570"/>
      <c r="BN35" s="571"/>
      <c r="BO35" s="559" t="str">
        <f>""&amp;BO34&amp;"日"</f>
        <v>12日</v>
      </c>
      <c r="BP35" s="560"/>
      <c r="BQ35" s="560"/>
      <c r="BR35" s="560"/>
      <c r="BS35" s="561"/>
      <c r="BT35" s="570" t="str">
        <f>BT34&amp;"日"</f>
        <v>10日</v>
      </c>
      <c r="BU35" s="572"/>
      <c r="BV35" s="572"/>
      <c r="BW35" s="572"/>
      <c r="BX35" s="572"/>
      <c r="BY35" s="509"/>
      <c r="BZ35" s="509"/>
      <c r="CA35" s="559" t="str">
        <f>CA34&amp;"日"</f>
        <v>9日</v>
      </c>
      <c r="CB35" s="560"/>
      <c r="CC35" s="560"/>
      <c r="CD35" s="560"/>
      <c r="CE35" s="560"/>
      <c r="CF35" s="560"/>
      <c r="CG35" s="355"/>
      <c r="CH35" s="354"/>
    </row>
    <row r="36" spans="1:88" ht="20.100000000000001" customHeight="1" x14ac:dyDescent="0.3">
      <c r="A36" s="562" t="s">
        <v>11</v>
      </c>
      <c r="B36" s="563"/>
      <c r="C36" s="356" t="s">
        <v>22</v>
      </c>
      <c r="D36" s="559">
        <f>COUNTIF(C2:C32,"△")</f>
        <v>5</v>
      </c>
      <c r="E36" s="560"/>
      <c r="F36" s="500"/>
      <c r="G36" s="507"/>
      <c r="H36" s="559">
        <f>COUNTIF(J2:J32,"△")</f>
        <v>0</v>
      </c>
      <c r="I36" s="560"/>
      <c r="J36" s="560"/>
      <c r="K36" s="560"/>
      <c r="L36" s="560"/>
      <c r="M36" s="500"/>
      <c r="N36" s="507"/>
      <c r="O36" s="559">
        <f>COUNTIF(Q2:Q32,"△")</f>
        <v>0</v>
      </c>
      <c r="P36" s="560"/>
      <c r="Q36" s="560"/>
      <c r="R36" s="560"/>
      <c r="S36" s="560"/>
      <c r="T36" s="500"/>
      <c r="U36" s="507"/>
      <c r="V36" s="562" t="s">
        <v>11</v>
      </c>
      <c r="W36" s="563"/>
      <c r="X36" s="559">
        <f>COUNTIF(X2:X32,"△")</f>
        <v>7</v>
      </c>
      <c r="Y36" s="560"/>
      <c r="Z36" s="560"/>
      <c r="AA36" s="560"/>
      <c r="AB36" s="561"/>
      <c r="AC36" s="559">
        <f>COUNTIF(AE2:AE32,"△")</f>
        <v>18</v>
      </c>
      <c r="AD36" s="568"/>
      <c r="AE36" s="568"/>
      <c r="AF36" s="568"/>
      <c r="AG36" s="568"/>
      <c r="AH36" s="350"/>
      <c r="AI36" s="351"/>
      <c r="AJ36" s="559">
        <f>COUNTIF(AL2:AL32,"△")</f>
        <v>0</v>
      </c>
      <c r="AK36" s="560"/>
      <c r="AL36" s="560"/>
      <c r="AM36" s="560"/>
      <c r="AN36" s="560"/>
      <c r="AO36" s="352"/>
      <c r="AP36" s="507"/>
      <c r="AQ36" s="562" t="s">
        <v>11</v>
      </c>
      <c r="AR36" s="563"/>
      <c r="AS36" s="358"/>
      <c r="AT36" s="559">
        <f>COUNTIF(AT2:AT32,"△")</f>
        <v>2</v>
      </c>
      <c r="AU36" s="560"/>
      <c r="AV36" s="560"/>
      <c r="AW36" s="560"/>
      <c r="AX36" s="561"/>
      <c r="AY36" s="559">
        <f>COUNTIF(BA2:BA32,"△")</f>
        <v>0</v>
      </c>
      <c r="AZ36" s="560"/>
      <c r="BA36" s="560"/>
      <c r="BB36" s="560"/>
      <c r="BC36" s="560"/>
      <c r="BD36" s="500"/>
      <c r="BE36" s="500"/>
      <c r="BF36" s="559">
        <f>COUNTIF(BH2:BH32,"△")</f>
        <v>3</v>
      </c>
      <c r="BG36" s="560"/>
      <c r="BH36" s="560"/>
      <c r="BI36" s="560"/>
      <c r="BJ36" s="560"/>
      <c r="BK36" s="560"/>
      <c r="BL36" s="354"/>
      <c r="BM36" s="562" t="s">
        <v>11</v>
      </c>
      <c r="BN36" s="563"/>
      <c r="BO36" s="559">
        <f>COUNTIF(BO2:BO32,"△")</f>
        <v>3</v>
      </c>
      <c r="BP36" s="560"/>
      <c r="BQ36" s="560"/>
      <c r="BR36" s="560"/>
      <c r="BS36" s="561"/>
      <c r="BT36" s="559">
        <f>COUNTIF(BV2:BV32,"△")</f>
        <v>0</v>
      </c>
      <c r="BU36" s="560"/>
      <c r="BV36" s="560"/>
      <c r="BW36" s="560"/>
      <c r="BX36" s="560"/>
      <c r="BY36" s="500"/>
      <c r="BZ36" s="500"/>
      <c r="CA36" s="559">
        <f>COUNTIF(CC2:CC32,"△")</f>
        <v>5</v>
      </c>
      <c r="CB36" s="560"/>
      <c r="CC36" s="560"/>
      <c r="CD36" s="560"/>
      <c r="CE36" s="560"/>
      <c r="CF36" s="560"/>
      <c r="CG36" s="355"/>
      <c r="CH36" s="354"/>
    </row>
    <row r="37" spans="1:88" ht="20.100000000000001" customHeight="1" x14ac:dyDescent="0.3">
      <c r="A37" s="570"/>
      <c r="B37" s="571"/>
      <c r="C37" s="356"/>
      <c r="D37" s="559" t="str">
        <f>D36&amp;"日"</f>
        <v>5日</v>
      </c>
      <c r="E37" s="560"/>
      <c r="F37" s="500"/>
      <c r="G37" s="507"/>
      <c r="H37" s="559" t="str">
        <f>H36&amp;"日"</f>
        <v>0日</v>
      </c>
      <c r="I37" s="560"/>
      <c r="J37" s="560"/>
      <c r="K37" s="560"/>
      <c r="L37" s="560"/>
      <c r="M37" s="500"/>
      <c r="N37" s="507"/>
      <c r="O37" s="559" t="str">
        <f>O36&amp;"日"</f>
        <v>0日</v>
      </c>
      <c r="P37" s="560"/>
      <c r="Q37" s="560"/>
      <c r="R37" s="560"/>
      <c r="S37" s="560"/>
      <c r="T37" s="500"/>
      <c r="U37" s="507"/>
      <c r="V37" s="570"/>
      <c r="W37" s="571"/>
      <c r="X37" s="559" t="str">
        <f>X36&amp;"日"</f>
        <v>7日</v>
      </c>
      <c r="Y37" s="560"/>
      <c r="Z37" s="560"/>
      <c r="AA37" s="560"/>
      <c r="AB37" s="561"/>
      <c r="AC37" s="559" t="str">
        <f>AC36&amp;"日"</f>
        <v>18日</v>
      </c>
      <c r="AD37" s="568"/>
      <c r="AE37" s="568"/>
      <c r="AF37" s="568"/>
      <c r="AG37" s="568"/>
      <c r="AH37" s="350"/>
      <c r="AI37" s="351"/>
      <c r="AJ37" s="559" t="str">
        <f>AJ36&amp;"日"</f>
        <v>0日</v>
      </c>
      <c r="AK37" s="560"/>
      <c r="AL37" s="560"/>
      <c r="AM37" s="560"/>
      <c r="AN37" s="560"/>
      <c r="AO37" s="352"/>
      <c r="AP37" s="507"/>
      <c r="AQ37" s="570"/>
      <c r="AR37" s="571"/>
      <c r="AS37" s="509"/>
      <c r="AT37" s="559" t="str">
        <f>AT36&amp;"日"</f>
        <v>2日</v>
      </c>
      <c r="AU37" s="560"/>
      <c r="AV37" s="560"/>
      <c r="AW37" s="560"/>
      <c r="AX37" s="561"/>
      <c r="AY37" s="559" t="str">
        <f>AY36&amp;"日"</f>
        <v>0日</v>
      </c>
      <c r="AZ37" s="560"/>
      <c r="BA37" s="560"/>
      <c r="BB37" s="560"/>
      <c r="BC37" s="560"/>
      <c r="BD37" s="500"/>
      <c r="BE37" s="500"/>
      <c r="BF37" s="559" t="str">
        <f>BF36&amp;"日"</f>
        <v>3日</v>
      </c>
      <c r="BG37" s="560"/>
      <c r="BH37" s="560"/>
      <c r="BI37" s="560"/>
      <c r="BJ37" s="560"/>
      <c r="BK37" s="560"/>
      <c r="BL37" s="354"/>
      <c r="BM37" s="570"/>
      <c r="BN37" s="571"/>
      <c r="BO37" s="559" t="str">
        <f>"1，3年"&amp;BO36+1&amp;"日"</f>
        <v>1，3年4日</v>
      </c>
      <c r="BP37" s="560"/>
      <c r="BQ37" s="560"/>
      <c r="BR37" s="560"/>
      <c r="BS37" s="561"/>
      <c r="BT37" s="559" t="str">
        <f>BT36&amp;"日"</f>
        <v>0日</v>
      </c>
      <c r="BU37" s="560"/>
      <c r="BV37" s="560"/>
      <c r="BW37" s="560"/>
      <c r="BX37" s="560"/>
      <c r="BY37" s="500"/>
      <c r="BZ37" s="500"/>
      <c r="CA37" s="559" t="str">
        <f>CA36&amp;"日"</f>
        <v>5日</v>
      </c>
      <c r="CB37" s="560"/>
      <c r="CC37" s="560"/>
      <c r="CD37" s="560"/>
      <c r="CE37" s="560"/>
      <c r="CF37" s="560"/>
      <c r="CG37" s="355"/>
      <c r="CH37" s="354"/>
    </row>
    <row r="38" spans="1:88" ht="20.100000000000001" customHeight="1" x14ac:dyDescent="0.3">
      <c r="A38" s="562" t="s">
        <v>12</v>
      </c>
      <c r="B38" s="563"/>
      <c r="C38" s="356" t="s">
        <v>21</v>
      </c>
      <c r="D38" s="559">
        <f>COUNTIF(C2:C32,"○")</f>
        <v>14</v>
      </c>
      <c r="E38" s="560"/>
      <c r="F38" s="500"/>
      <c r="G38" s="507"/>
      <c r="H38" s="559">
        <f>COUNTIF(J2:J32,"○")</f>
        <v>19</v>
      </c>
      <c r="I38" s="560"/>
      <c r="J38" s="560"/>
      <c r="K38" s="560"/>
      <c r="L38" s="560"/>
      <c r="M38" s="500"/>
      <c r="N38" s="507"/>
      <c r="O38" s="559">
        <f>COUNTIF(Q2:Q32,"○")</f>
        <v>22</v>
      </c>
      <c r="P38" s="560"/>
      <c r="Q38" s="560"/>
      <c r="R38" s="560"/>
      <c r="S38" s="560"/>
      <c r="T38" s="500"/>
      <c r="U38" s="507"/>
      <c r="V38" s="562" t="s">
        <v>12</v>
      </c>
      <c r="W38" s="563"/>
      <c r="X38" s="559">
        <f>COUNTIF(X2:X32,"○")</f>
        <v>13</v>
      </c>
      <c r="Y38" s="560"/>
      <c r="Z38" s="560"/>
      <c r="AA38" s="560"/>
      <c r="AB38" s="561"/>
      <c r="AC38" s="559">
        <f>COUNTIF(AE2:AE32,"○")</f>
        <v>4</v>
      </c>
      <c r="AD38" s="568"/>
      <c r="AE38" s="568"/>
      <c r="AF38" s="568"/>
      <c r="AG38" s="568"/>
      <c r="AH38" s="350"/>
      <c r="AI38" s="351"/>
      <c r="AJ38" s="559">
        <f>COUNTIF(AL2:AL32,"○")</f>
        <v>20</v>
      </c>
      <c r="AK38" s="560"/>
      <c r="AL38" s="560"/>
      <c r="AM38" s="560"/>
      <c r="AN38" s="560"/>
      <c r="AO38" s="352"/>
      <c r="AP38" s="507"/>
      <c r="AQ38" s="562" t="s">
        <v>12</v>
      </c>
      <c r="AR38" s="563"/>
      <c r="AS38" s="358"/>
      <c r="AT38" s="559">
        <f>COUNTIF(AT2:AT32,"○")</f>
        <v>18</v>
      </c>
      <c r="AU38" s="560"/>
      <c r="AV38" s="560"/>
      <c r="AW38" s="560"/>
      <c r="AX38" s="561"/>
      <c r="AY38" s="559">
        <f>COUNTIF(BA2:BA32,"○")</f>
        <v>20</v>
      </c>
      <c r="AZ38" s="560"/>
      <c r="BA38" s="560"/>
      <c r="BB38" s="560"/>
      <c r="BC38" s="560"/>
      <c r="BD38" s="500"/>
      <c r="BE38" s="500"/>
      <c r="BF38" s="559">
        <f>COUNTIF(BH2:BH32,"○")</f>
        <v>17</v>
      </c>
      <c r="BG38" s="560"/>
      <c r="BH38" s="560"/>
      <c r="BI38" s="560"/>
      <c r="BJ38" s="560"/>
      <c r="BK38" s="560"/>
      <c r="BL38" s="354"/>
      <c r="BM38" s="562" t="s">
        <v>12</v>
      </c>
      <c r="BN38" s="563"/>
      <c r="BO38" s="559">
        <f>COUNTIF(BO2:BO32,"○")</f>
        <v>16</v>
      </c>
      <c r="BP38" s="560"/>
      <c r="BQ38" s="560"/>
      <c r="BR38" s="560"/>
      <c r="BS38" s="561"/>
      <c r="BT38" s="559">
        <f>COUNTIF(BV2:BV32,"○")</f>
        <v>18</v>
      </c>
      <c r="BU38" s="560"/>
      <c r="BV38" s="560"/>
      <c r="BW38" s="560"/>
      <c r="BX38" s="560"/>
      <c r="BY38" s="500"/>
      <c r="BZ38" s="500"/>
      <c r="CA38" s="559">
        <f>COUNTIF(CC2:CC32,"○")</f>
        <v>17</v>
      </c>
      <c r="CB38" s="560"/>
      <c r="CC38" s="560"/>
      <c r="CD38" s="560"/>
      <c r="CE38" s="560"/>
      <c r="CF38" s="560"/>
      <c r="CG38" s="355"/>
      <c r="CH38" s="354"/>
    </row>
    <row r="39" spans="1:88" ht="20.100000000000001" customHeight="1" x14ac:dyDescent="0.3">
      <c r="A39" s="555"/>
      <c r="B39" s="564"/>
      <c r="C39" s="359"/>
      <c r="D39" s="565" t="str">
        <f>"1年"&amp;D38-1&amp;"日" &amp; "　2・3年"&amp;D38&amp;"日"</f>
        <v>1年13日　2・3年14日</v>
      </c>
      <c r="E39" s="566"/>
      <c r="F39" s="501"/>
      <c r="G39" s="508"/>
      <c r="H39" s="565" t="str">
        <f>H38&amp;"日"</f>
        <v>19日</v>
      </c>
      <c r="I39" s="566"/>
      <c r="J39" s="566"/>
      <c r="K39" s="566"/>
      <c r="L39" s="566"/>
      <c r="M39" s="501"/>
      <c r="N39" s="508"/>
      <c r="O39" s="565" t="str">
        <f>O38&amp;"日"</f>
        <v>22日</v>
      </c>
      <c r="P39" s="566"/>
      <c r="Q39" s="566"/>
      <c r="R39" s="566"/>
      <c r="S39" s="566"/>
      <c r="T39" s="501"/>
      <c r="U39" s="508"/>
      <c r="V39" s="555"/>
      <c r="W39" s="564"/>
      <c r="X39" s="565" t="str">
        <f>X38&amp;"日"</f>
        <v>13日</v>
      </c>
      <c r="Y39" s="566"/>
      <c r="Z39" s="566"/>
      <c r="AA39" s="566"/>
      <c r="AB39" s="567"/>
      <c r="AC39" s="565" t="str">
        <f>AC38&amp;"日"</f>
        <v>4日</v>
      </c>
      <c r="AD39" s="569"/>
      <c r="AE39" s="569"/>
      <c r="AF39" s="569"/>
      <c r="AG39" s="569"/>
      <c r="AH39" s="362"/>
      <c r="AI39" s="363"/>
      <c r="AJ39" s="565" t="str">
        <f>AJ38&amp;"日"</f>
        <v>20日</v>
      </c>
      <c r="AK39" s="566"/>
      <c r="AL39" s="566"/>
      <c r="AM39" s="566"/>
      <c r="AN39" s="566"/>
      <c r="AO39" s="364"/>
      <c r="AP39" s="508"/>
      <c r="AQ39" s="555"/>
      <c r="AR39" s="564"/>
      <c r="AS39" s="511"/>
      <c r="AT39" s="565" t="str">
        <f>AT38&amp;"日"</f>
        <v>18日</v>
      </c>
      <c r="AU39" s="566"/>
      <c r="AV39" s="566"/>
      <c r="AW39" s="566"/>
      <c r="AX39" s="567"/>
      <c r="AY39" s="565" t="str">
        <f>AY38&amp;"日"</f>
        <v>20日</v>
      </c>
      <c r="AZ39" s="566"/>
      <c r="BA39" s="566"/>
      <c r="BB39" s="566"/>
      <c r="BC39" s="566"/>
      <c r="BD39" s="501"/>
      <c r="BE39" s="501"/>
      <c r="BF39" s="565" t="str">
        <f>BF38&amp;"日"</f>
        <v>17日</v>
      </c>
      <c r="BG39" s="566"/>
      <c r="BH39" s="566"/>
      <c r="BI39" s="566"/>
      <c r="BJ39" s="566"/>
      <c r="BK39" s="566"/>
      <c r="BL39" s="366"/>
      <c r="BM39" s="555"/>
      <c r="BN39" s="564"/>
      <c r="BO39" s="565" t="str">
        <f>BO38&amp;"日"</f>
        <v>16日</v>
      </c>
      <c r="BP39" s="566"/>
      <c r="BQ39" s="566"/>
      <c r="BR39" s="566"/>
      <c r="BS39" s="567"/>
      <c r="BT39" s="565" t="str">
        <f>BT38&amp;"日"</f>
        <v>18日</v>
      </c>
      <c r="BU39" s="566"/>
      <c r="BV39" s="566"/>
      <c r="BW39" s="566"/>
      <c r="BX39" s="566"/>
      <c r="BY39" s="501"/>
      <c r="BZ39" s="501"/>
      <c r="CA39" s="565" t="str">
        <f>CA38&amp;"日"</f>
        <v>17日</v>
      </c>
      <c r="CB39" s="566"/>
      <c r="CC39" s="566"/>
      <c r="CD39" s="566"/>
      <c r="CE39" s="566"/>
      <c r="CF39" s="566"/>
      <c r="CG39" s="367"/>
      <c r="CH39" s="366"/>
    </row>
    <row r="40" spans="1:88" ht="20.100000000000001" customHeight="1" x14ac:dyDescent="0.3">
      <c r="A40" s="554" t="s">
        <v>13</v>
      </c>
      <c r="B40" s="554"/>
      <c r="C40" s="512"/>
      <c r="D40" s="555" t="str">
        <f>SUM(D34,D36,D38)&amp;"日"</f>
        <v>30日</v>
      </c>
      <c r="E40" s="556"/>
      <c r="F40" s="511"/>
      <c r="G40" s="503"/>
      <c r="H40" s="555" t="str">
        <f>SUM(H34,H36,H38)&amp;"日"</f>
        <v>31日</v>
      </c>
      <c r="I40" s="556"/>
      <c r="J40" s="556"/>
      <c r="K40" s="556"/>
      <c r="L40" s="556"/>
      <c r="M40" s="511"/>
      <c r="N40" s="503"/>
      <c r="O40" s="555" t="str">
        <f>SUM(O34,O36,O38)&amp;"日"</f>
        <v>30日</v>
      </c>
      <c r="P40" s="556"/>
      <c r="Q40" s="556"/>
      <c r="R40" s="556"/>
      <c r="S40" s="556"/>
      <c r="T40" s="511"/>
      <c r="U40" s="503"/>
      <c r="V40" s="554" t="s">
        <v>13</v>
      </c>
      <c r="W40" s="554"/>
      <c r="X40" s="549" t="str">
        <f>SUM(X34,X36,X38)&amp;"日"</f>
        <v>31日</v>
      </c>
      <c r="Y40" s="550"/>
      <c r="Z40" s="550"/>
      <c r="AA40" s="550"/>
      <c r="AB40" s="551"/>
      <c r="AC40" s="549" t="str">
        <f>SUM(AC34,AC36,AC38)&amp;"日"</f>
        <v>31日</v>
      </c>
      <c r="AD40" s="553"/>
      <c r="AE40" s="553"/>
      <c r="AF40" s="553"/>
      <c r="AG40" s="553"/>
      <c r="AH40" s="369"/>
      <c r="AI40" s="370"/>
      <c r="AJ40" s="557" t="str">
        <f>SUM(AJ34,AJ36,AJ38)&amp;"日"</f>
        <v>30日</v>
      </c>
      <c r="AK40" s="547"/>
      <c r="AL40" s="547"/>
      <c r="AM40" s="547"/>
      <c r="AN40" s="547"/>
      <c r="AO40" s="371"/>
      <c r="AP40" s="372"/>
      <c r="AQ40" s="558" t="s">
        <v>13</v>
      </c>
      <c r="AR40" s="558"/>
      <c r="AS40" s="497"/>
      <c r="AT40" s="497"/>
      <c r="AU40" s="498"/>
      <c r="AV40" s="550" t="str">
        <f>SUM(AT34,AT36,AT38)&amp;"日"</f>
        <v>31日</v>
      </c>
      <c r="AW40" s="550"/>
      <c r="AX40" s="551"/>
      <c r="AY40" s="549" t="str">
        <f>SUM(AY34,AY36,AY38)&amp;"日"</f>
        <v>30日</v>
      </c>
      <c r="AZ40" s="550"/>
      <c r="BA40" s="550"/>
      <c r="BB40" s="550"/>
      <c r="BC40" s="550"/>
      <c r="BD40" s="498"/>
      <c r="BE40" s="498"/>
      <c r="BF40" s="552" t="str">
        <f>SUM(BF34,BF36,BF38)&amp;"日"</f>
        <v>31日</v>
      </c>
      <c r="BG40" s="548"/>
      <c r="BH40" s="548"/>
      <c r="BI40" s="548"/>
      <c r="BJ40" s="548"/>
      <c r="BK40" s="548"/>
      <c r="BL40" s="374"/>
      <c r="BM40" s="554" t="s">
        <v>13</v>
      </c>
      <c r="BN40" s="554"/>
      <c r="BO40" s="549" t="str">
        <f>SUM(BO34,BO36,BO38)&amp;"日"</f>
        <v>31日</v>
      </c>
      <c r="BP40" s="550"/>
      <c r="BQ40" s="550"/>
      <c r="BR40" s="550"/>
      <c r="BS40" s="551"/>
      <c r="BT40" s="555" t="str">
        <f>SUM(BT34,BT36,BT38)&amp;"日"</f>
        <v>28日</v>
      </c>
      <c r="BU40" s="556"/>
      <c r="BV40" s="556"/>
      <c r="BW40" s="556"/>
      <c r="BX40" s="556"/>
      <c r="BY40" s="511"/>
      <c r="BZ40" s="511"/>
      <c r="CA40" s="552" t="str">
        <f>SUM(CA34,CA36,CA38)&amp;"日"</f>
        <v>31日</v>
      </c>
      <c r="CB40" s="548"/>
      <c r="CC40" s="548"/>
      <c r="CD40" s="548"/>
      <c r="CE40" s="548"/>
      <c r="CF40" s="548"/>
      <c r="CG40" s="286"/>
      <c r="CH40" s="375"/>
    </row>
    <row r="41" spans="1:88" ht="20.100000000000001" customHeight="1" x14ac:dyDescent="0.3">
      <c r="A41" s="549" t="s">
        <v>27</v>
      </c>
      <c r="B41" s="551"/>
      <c r="C41" s="504"/>
      <c r="D41" s="549" t="str">
        <f>"全学年"&amp;G49&amp;"回"</f>
        <v>全学年12回</v>
      </c>
      <c r="E41" s="550"/>
      <c r="F41" s="498"/>
      <c r="G41" s="505"/>
      <c r="H41" s="549" t="str">
        <f>"1年"&amp;N48&amp;"回"&amp;"　2年"&amp;N49&amp;"回"&amp;"　3年"&amp;N50&amp;"回"</f>
        <v>1年14回　2年16回　3年15回</v>
      </c>
      <c r="I41" s="550"/>
      <c r="J41" s="550"/>
      <c r="K41" s="550"/>
      <c r="L41" s="550"/>
      <c r="M41" s="498"/>
      <c r="N41" s="505"/>
      <c r="O41" s="549" t="str">
        <f>"全学年"&amp;U49&amp;"回"</f>
        <v>全学年15回</v>
      </c>
      <c r="P41" s="550"/>
      <c r="Q41" s="550"/>
      <c r="R41" s="550"/>
      <c r="S41" s="550"/>
      <c r="T41" s="511"/>
      <c r="U41" s="503"/>
      <c r="V41" s="549" t="s">
        <v>27</v>
      </c>
      <c r="W41" s="551"/>
      <c r="X41" s="549" t="str">
        <f>"全学年"&amp;AB44&amp;"回"</f>
        <v>全学年13回</v>
      </c>
      <c r="Y41" s="550"/>
      <c r="Z41" s="550"/>
      <c r="AA41" s="550"/>
      <c r="AB41" s="551"/>
      <c r="AC41" s="549" t="str">
        <f>" 全学年"&amp;AI49&amp;"回"</f>
        <v xml:space="preserve"> 全学年3回</v>
      </c>
      <c r="AD41" s="553"/>
      <c r="AE41" s="553"/>
      <c r="AF41" s="553"/>
      <c r="AG41" s="553"/>
      <c r="AH41" s="376"/>
      <c r="AI41" s="377"/>
      <c r="AJ41" s="549" t="str">
        <f>" 全学年"&amp;AP49&amp;"回"</f>
        <v xml:space="preserve"> 全学年18回</v>
      </c>
      <c r="AK41" s="550"/>
      <c r="AL41" s="550"/>
      <c r="AM41" s="550"/>
      <c r="AN41" s="550"/>
      <c r="AO41" s="378"/>
      <c r="AP41" s="505"/>
      <c r="AQ41" s="549" t="s">
        <v>27</v>
      </c>
      <c r="AR41" s="551"/>
      <c r="AS41" s="498"/>
      <c r="AT41" s="497"/>
      <c r="AU41" s="498"/>
      <c r="AV41" s="550" t="str">
        <f>"1・3年"&amp;AX48&amp;"回"&amp;"　2年"&amp;AX49&amp;"回"</f>
        <v>1・3年15回　2年15回</v>
      </c>
      <c r="AW41" s="550"/>
      <c r="AX41" s="551"/>
      <c r="AY41" s="549" t="str">
        <f>"1・3年"&amp;BE48&amp;"回"&amp;"　2年"&amp;BE49&amp;"回"</f>
        <v>1・3年20回　2年20回</v>
      </c>
      <c r="AZ41" s="550"/>
      <c r="BA41" s="550"/>
      <c r="BB41" s="550"/>
      <c r="BC41" s="550"/>
      <c r="BD41" s="511"/>
      <c r="BE41" s="511"/>
      <c r="BF41" s="549" t="str">
        <f>"全学年"&amp;BL44&amp;"回"</f>
        <v>全学年16回</v>
      </c>
      <c r="BG41" s="550"/>
      <c r="BH41" s="550"/>
      <c r="BI41" s="550"/>
      <c r="BJ41" s="550"/>
      <c r="BK41" s="550"/>
      <c r="BL41" s="375"/>
      <c r="BM41" s="549" t="s">
        <v>27</v>
      </c>
      <c r="BN41" s="551"/>
      <c r="BO41" s="549" t="str">
        <f>"1・2年"&amp;BS48&amp;"回"&amp;"　3年"&amp;BS50&amp;"回"</f>
        <v>1・2年15回　3年15回</v>
      </c>
      <c r="BP41" s="550"/>
      <c r="BQ41" s="550"/>
      <c r="BR41" s="550"/>
      <c r="BS41" s="551"/>
      <c r="BT41" s="549" t="str">
        <f>"1・2年"&amp;BZ48&amp;"回"&amp;"　3年"&amp;BZ50&amp;"回"</f>
        <v>1・2年17回　3年17回</v>
      </c>
      <c r="BU41" s="550"/>
      <c r="BV41" s="550"/>
      <c r="BW41" s="550"/>
      <c r="BX41" s="550"/>
      <c r="BY41" s="511"/>
      <c r="BZ41" s="511"/>
      <c r="CA41" s="549" t="str">
        <f>"1・2年"&amp;CG48&amp;"回"&amp;"　3年"&amp;CG50&amp;"回"</f>
        <v>1・2年13回　3年3回</v>
      </c>
      <c r="CB41" s="550"/>
      <c r="CC41" s="550"/>
      <c r="CD41" s="550"/>
      <c r="CE41" s="550"/>
      <c r="CF41" s="550"/>
      <c r="CG41" s="378"/>
      <c r="CH41" s="375"/>
    </row>
    <row r="42" spans="1:88" ht="19.5" customHeight="1" x14ac:dyDescent="0.3">
      <c r="A42" s="549" t="str">
        <f>"1学期授業日　合計　1年"&amp;SUM(D38:AB38)-1&amp;"日       2･3年"&amp;SUM(D38:AB38)&amp;"日"</f>
        <v>1学期授業日　合計　1年67日       2･3年68日</v>
      </c>
      <c r="B42" s="550"/>
      <c r="C42" s="550"/>
      <c r="D42" s="550"/>
      <c r="E42" s="550"/>
      <c r="F42" s="550"/>
      <c r="G42" s="550"/>
      <c r="H42" s="550"/>
      <c r="I42" s="550"/>
      <c r="J42" s="550"/>
      <c r="K42" s="550"/>
      <c r="L42" s="550"/>
      <c r="M42" s="550"/>
      <c r="N42" s="550"/>
      <c r="O42" s="550"/>
      <c r="P42" s="550"/>
      <c r="Q42" s="550"/>
      <c r="R42" s="550"/>
      <c r="S42" s="550"/>
      <c r="T42" s="550"/>
      <c r="U42" s="551"/>
      <c r="V42" s="549" t="str">
        <f>A42</f>
        <v>1学期授業日　合計　1年67日       2･3年68日</v>
      </c>
      <c r="W42" s="550"/>
      <c r="X42" s="550"/>
      <c r="Y42" s="550"/>
      <c r="Z42" s="550"/>
      <c r="AA42" s="550"/>
      <c r="AB42" s="551"/>
      <c r="AC42" s="549" t="str">
        <f>"2学期授業日　合計　全学年"&amp;SUM(AC38:BL38)&amp;"日"</f>
        <v>2学期授業日　合計　全学年79日</v>
      </c>
      <c r="AD42" s="550"/>
      <c r="AE42" s="550"/>
      <c r="AF42" s="550"/>
      <c r="AG42" s="550"/>
      <c r="AH42" s="550"/>
      <c r="AI42" s="550"/>
      <c r="AJ42" s="550"/>
      <c r="AK42" s="550"/>
      <c r="AL42" s="550"/>
      <c r="AM42" s="550"/>
      <c r="AN42" s="550"/>
      <c r="AO42" s="550"/>
      <c r="AP42" s="551"/>
      <c r="AQ42" s="379"/>
      <c r="AR42" s="550" t="str">
        <f>AC42</f>
        <v>2学期授業日　合計　全学年79日</v>
      </c>
      <c r="AS42" s="550"/>
      <c r="AT42" s="550"/>
      <c r="AU42" s="550"/>
      <c r="AV42" s="550"/>
      <c r="AW42" s="550"/>
      <c r="AX42" s="550"/>
      <c r="AY42" s="550"/>
      <c r="AZ42" s="550"/>
      <c r="BA42" s="550"/>
      <c r="BB42" s="550"/>
      <c r="BC42" s="550"/>
      <c r="BD42" s="550"/>
      <c r="BE42" s="550"/>
      <c r="BF42" s="550"/>
      <c r="BG42" s="550"/>
      <c r="BH42" s="550"/>
      <c r="BI42" s="550"/>
      <c r="BJ42" s="550"/>
      <c r="BK42" s="550"/>
      <c r="BL42" s="551"/>
      <c r="BM42" s="549" t="str">
        <f>"3学期授業日　合計　1・2年"&amp;BO51&amp;"日　3年"&amp;BP51&amp;"日　【年間授業日　合計　1年"&amp;BO52-1&amp;"日　2年"&amp;BO52&amp;"日　3年"&amp;BP52&amp;"日】"&amp;"　【年間給食回数　合計　1年"&amp;CJ48&amp;"回　2年"&amp;CJ49&amp;"回　3年"&amp;CJ50&amp;"回】"</f>
        <v>3学期授業日　合計　1・2年51日　3年39日　【年間授業日　合計　1年197日　2年198日　3年186日】　【年間給食回数　合計　1年171回　2年173回　3年162回】</v>
      </c>
      <c r="BN42" s="550"/>
      <c r="BO42" s="550"/>
      <c r="BP42" s="550"/>
      <c r="BQ42" s="550"/>
      <c r="BR42" s="550"/>
      <c r="BS42" s="550"/>
      <c r="BT42" s="550"/>
      <c r="BU42" s="550"/>
      <c r="BV42" s="550"/>
      <c r="BW42" s="550"/>
      <c r="BX42" s="550"/>
      <c r="BY42" s="550"/>
      <c r="BZ42" s="550"/>
      <c r="CA42" s="550"/>
      <c r="CB42" s="550"/>
      <c r="CC42" s="550"/>
      <c r="CD42" s="550"/>
      <c r="CE42" s="550"/>
      <c r="CF42" s="550"/>
      <c r="CG42" s="550"/>
      <c r="CH42" s="375"/>
    </row>
    <row r="43" spans="1:88" ht="19.5" customHeight="1" x14ac:dyDescent="0.3">
      <c r="A43" s="548" t="s">
        <v>50</v>
      </c>
      <c r="B43" s="548"/>
      <c r="C43" s="548"/>
      <c r="D43" s="548"/>
      <c r="E43" s="548"/>
      <c r="F43" s="548"/>
      <c r="G43" s="548"/>
      <c r="H43" s="548"/>
      <c r="I43" s="548"/>
      <c r="J43" s="548"/>
      <c r="K43" s="548"/>
      <c r="L43" s="548"/>
      <c r="M43" s="548"/>
      <c r="N43" s="548"/>
      <c r="O43" s="548"/>
      <c r="P43" s="548"/>
      <c r="Q43" s="548"/>
      <c r="R43" s="548"/>
      <c r="S43" s="548"/>
      <c r="T43" s="548"/>
      <c r="U43" s="548"/>
      <c r="Y43" s="286"/>
      <c r="AA43" s="286"/>
      <c r="AB43" s="286"/>
      <c r="AD43" s="547"/>
      <c r="AE43" s="547"/>
      <c r="AF43" s="547"/>
      <c r="AG43" s="547"/>
      <c r="AH43" s="547"/>
      <c r="AI43" s="547"/>
      <c r="AJ43" s="547"/>
      <c r="AK43" s="547"/>
      <c r="AL43" s="547"/>
      <c r="AM43" s="547"/>
      <c r="AN43" s="547"/>
      <c r="AO43" s="547"/>
      <c r="AP43" s="547"/>
      <c r="AW43" s="286"/>
      <c r="AX43" s="286"/>
      <c r="BB43" s="286"/>
      <c r="BD43" s="286"/>
      <c r="BE43" s="286"/>
      <c r="BI43" s="286"/>
      <c r="BK43" s="286"/>
      <c r="BL43" s="286"/>
      <c r="BM43" s="548" t="s">
        <v>49</v>
      </c>
      <c r="BN43" s="548"/>
      <c r="BO43" s="548"/>
      <c r="BP43" s="548"/>
      <c r="BQ43" s="548"/>
      <c r="BR43" s="548"/>
      <c r="BS43" s="548"/>
      <c r="BT43" s="548"/>
      <c r="BU43" s="548"/>
      <c r="BV43" s="548"/>
      <c r="BW43" s="548"/>
      <c r="BX43" s="548"/>
      <c r="BY43" s="548"/>
      <c r="BZ43" s="548"/>
      <c r="CA43" s="548"/>
      <c r="CB43" s="548"/>
      <c r="CC43" s="548"/>
      <c r="CD43" s="548"/>
      <c r="CE43" s="548"/>
      <c r="CF43" s="548"/>
      <c r="CG43" s="548"/>
    </row>
    <row r="44" spans="1:88" x14ac:dyDescent="0.3">
      <c r="G44" s="510">
        <f>COUNTIF(G2:G32,"給")</f>
        <v>12</v>
      </c>
      <c r="N44" s="510">
        <f>COUNTIF(N2:N32,"給")</f>
        <v>13</v>
      </c>
      <c r="U44" s="510">
        <f>COUNTIF(U2:U32,"給")</f>
        <v>15</v>
      </c>
      <c r="W44" s="383"/>
      <c r="X44" s="383"/>
      <c r="Y44" s="496"/>
      <c r="Z44" s="383"/>
      <c r="AA44" s="385"/>
      <c r="AB44" s="510">
        <f>COUNTIF(AB2:AB32,"給")</f>
        <v>13</v>
      </c>
      <c r="AC44" s="386"/>
      <c r="AD44" s="383"/>
      <c r="AE44" s="383"/>
      <c r="AF44" s="496"/>
      <c r="AG44" s="383"/>
      <c r="AH44" s="385"/>
      <c r="AI44" s="510">
        <f>COUNTIF(AI2:AI32,"給")</f>
        <v>3</v>
      </c>
      <c r="AJ44" s="387"/>
      <c r="AK44" s="387"/>
      <c r="AL44" s="387"/>
      <c r="AM44" s="496"/>
      <c r="AN44" s="387"/>
      <c r="AO44" s="388"/>
      <c r="AP44" s="510">
        <f>COUNTIF(AP2:AP32,"給")</f>
        <v>18</v>
      </c>
      <c r="AX44" s="510">
        <f>COUNTIF(AX2:AX32,"給")</f>
        <v>15</v>
      </c>
      <c r="BE44" s="510">
        <f>COUNTIF(BE2:BE32,"給")</f>
        <v>20</v>
      </c>
      <c r="BL44" s="510">
        <f>COUNTIF(BL2:BL32,"給")</f>
        <v>16</v>
      </c>
      <c r="BQ44" s="389" t="s">
        <v>30</v>
      </c>
      <c r="BS44" s="510">
        <f>COUNTIF(BS2:BS32,"給")</f>
        <v>15</v>
      </c>
      <c r="BX44" s="389" t="s">
        <v>30</v>
      </c>
      <c r="BZ44" s="510">
        <f>COUNTIF(BZ2:BZ32,"給")</f>
        <v>17</v>
      </c>
      <c r="CE44" s="389" t="s">
        <v>30</v>
      </c>
      <c r="CG44" s="510">
        <f>COUNTIF(CG2:CG32,"給")</f>
        <v>3</v>
      </c>
    </row>
    <row r="45" spans="1:88" x14ac:dyDescent="0.3">
      <c r="B45" s="510"/>
      <c r="C45" s="510"/>
      <c r="G45" s="510">
        <f>COUNTIF(G2:G32,"1")+COUNTIF(G2:G32,"1,2")+COUNTIF(G2:G32,"1,3")</f>
        <v>0</v>
      </c>
      <c r="I45" s="510"/>
      <c r="J45" s="510"/>
      <c r="N45" s="510">
        <f>COUNTIF(N2:N32,"1")+COUNTIF(N2:N32,"1,2")+COUNTIF(N2:N32,"1,3")</f>
        <v>1</v>
      </c>
      <c r="P45" s="510"/>
      <c r="Q45" s="510"/>
      <c r="U45" s="510">
        <f>COUNTIF(U2:U32,"1")+COUNTIF(U2:U32,"1,2")+COUNTIF(U2:U32,"1,3")</f>
        <v>0</v>
      </c>
      <c r="W45" s="383"/>
      <c r="X45" s="383"/>
      <c r="Y45" s="496"/>
      <c r="Z45" s="383"/>
      <c r="AA45" s="385"/>
      <c r="AB45" s="385">
        <f>COUNTIF(AB2:AB32,"1")+COUNTIF(AB2:AB32,"1,2")+COUNTIF(AB2:AB32,"1,3")</f>
        <v>0</v>
      </c>
      <c r="AC45" s="386"/>
      <c r="AD45" s="383"/>
      <c r="AE45" s="383"/>
      <c r="AF45" s="496"/>
      <c r="AG45" s="383"/>
      <c r="AH45" s="385"/>
      <c r="AI45" s="385">
        <f>COUNTIF(AI2:AI32,"1")+COUNTIF(AI2:AI32,"1,2")+COUNTIF(AI2:AI32,"1,3")</f>
        <v>0</v>
      </c>
      <c r="AJ45" s="387"/>
      <c r="AK45" s="387"/>
      <c r="AL45" s="387"/>
      <c r="AM45" s="496"/>
      <c r="AN45" s="387"/>
      <c r="AO45" s="388"/>
      <c r="AP45" s="388">
        <f>COUNTIF(AP2:AP32,"1")+COUNTIF(AP2:AP32,"1,2")+COUNTIF(AP2:AP32,"1,3")</f>
        <v>0</v>
      </c>
      <c r="AR45" s="510"/>
      <c r="AS45" s="510"/>
      <c r="AT45" s="510"/>
      <c r="AU45" s="510"/>
      <c r="AX45" s="510">
        <f>COUNTIF(AX2:AX32,"1")+COUNTIF(AX2:AX32,"1,2")+COUNTIF(AX2:AX32,"1,3")</f>
        <v>0</v>
      </c>
      <c r="AZ45" s="510"/>
      <c r="BA45" s="510"/>
      <c r="BE45" s="510">
        <f>COUNTIF(BE2:BE32,"1")+COUNTIF(BE2:BE32,"1,2")+COUNTIF(BE2:BE32,"1,3")</f>
        <v>0</v>
      </c>
      <c r="BG45" s="510"/>
      <c r="BH45" s="510"/>
      <c r="BL45" s="510">
        <f>COUNTIF(BL2:BL32,"1")+COUNTIF(BL2:BL32,"1,2")+COUNTIF(BL2:BL32,"1,3")</f>
        <v>0</v>
      </c>
      <c r="BN45" s="510"/>
      <c r="BO45" s="510"/>
      <c r="BQ45" s="389" t="s">
        <v>29</v>
      </c>
      <c r="BS45" s="510">
        <f>COUNTIF(BS2:BS32,"1")+COUNTIF(BS2:BS32,"1,2")+COUNTIF(BS2:BS32,"1,3")</f>
        <v>0</v>
      </c>
      <c r="BU45" s="510"/>
      <c r="BV45" s="510"/>
      <c r="BX45" s="389" t="s">
        <v>29</v>
      </c>
      <c r="BZ45" s="510">
        <f>COUNTIF(BZ2:BZ32,"1")+COUNTIF(BZ2:BZ32,"1,2")+COUNTIF(BZ2:BZ32,"1,3")</f>
        <v>0</v>
      </c>
      <c r="CB45" s="510"/>
      <c r="CC45" s="510"/>
      <c r="CE45" s="389" t="s">
        <v>29</v>
      </c>
      <c r="CG45" s="510">
        <f>COUNTIF(CG2:CG32,"1")+COUNTIF(CG2:CG32,"1,2")+COUNTIF(CG2:CG32,"1,3")</f>
        <v>10</v>
      </c>
    </row>
    <row r="46" spans="1:88" x14ac:dyDescent="0.3">
      <c r="B46" s="510"/>
      <c r="C46" s="510"/>
      <c r="G46" s="510">
        <f>COUNTIF(G2:G32,"2")+COUNTIF(G2:G32,"1,2")+COUNTIF(G2:G32,"2,3")</f>
        <v>0</v>
      </c>
      <c r="I46" s="510"/>
      <c r="J46" s="510"/>
      <c r="N46" s="510">
        <f>COUNTIF(N2:N32,"2")+COUNTIF(N2:N32,"1,2")+COUNTIF(N2:N32,"2,3")</f>
        <v>3</v>
      </c>
      <c r="P46" s="510"/>
      <c r="Q46" s="510"/>
      <c r="U46" s="510">
        <f>COUNTIF(U2:U32,"2")+COUNTIF(U2:U32,"1,2")+COUNTIF(U2:U32,"2,3")</f>
        <v>0</v>
      </c>
      <c r="W46" s="383"/>
      <c r="X46" s="383"/>
      <c r="Y46" s="496"/>
      <c r="Z46" s="383"/>
      <c r="AA46" s="385"/>
      <c r="AB46" s="385">
        <f>COUNTIF(AB2:AB32,"2")+COUNTIF(AB2:AB32,"1,2")+COUNTIF(AB2:AB32,"2,3")</f>
        <v>0</v>
      </c>
      <c r="AC46" s="386"/>
      <c r="AD46" s="383"/>
      <c r="AE46" s="383"/>
      <c r="AF46" s="496"/>
      <c r="AG46" s="383"/>
      <c r="AH46" s="385"/>
      <c r="AI46" s="385">
        <f>COUNTIF(AI2:AI32,"2")+COUNTIF(AI2:AI32,"1,2")+COUNTIF(AI2:AI32,"2,3")</f>
        <v>0</v>
      </c>
      <c r="AJ46" s="387"/>
      <c r="AK46" s="387"/>
      <c r="AL46" s="387"/>
      <c r="AM46" s="496"/>
      <c r="AN46" s="387"/>
      <c r="AO46" s="388"/>
      <c r="AP46" s="388">
        <f>COUNTIF(AP2:AP32,"2")+COUNTIF(AP2:AP32,"1,2")+COUNTIF(AP2:AP32,"2,3")</f>
        <v>0</v>
      </c>
      <c r="AR46" s="510"/>
      <c r="AS46" s="510"/>
      <c r="AT46" s="510"/>
      <c r="AU46" s="510"/>
      <c r="AX46" s="510">
        <f>COUNTIF(AX2:AX32,"2")+COUNTIF(AX2:AX32,"1,2")+COUNTIF(AX2:AX32,"2,3")</f>
        <v>0</v>
      </c>
      <c r="AZ46" s="510"/>
      <c r="BA46" s="510"/>
      <c r="BE46" s="510">
        <f>COUNTIF(BE2:BE32,"2")+COUNTIF(BE2:BE32,"1,2")+COUNTIF(BE2:BE32,"2,3")</f>
        <v>0</v>
      </c>
      <c r="BG46" s="510"/>
      <c r="BH46" s="510"/>
      <c r="BL46" s="510">
        <f>COUNTIF(BL2:BL32,"2")+COUNTIF(BL2:BL32,"1,2")+COUNTIF(BL2:BL32,"2,3")</f>
        <v>0</v>
      </c>
      <c r="BN46" s="510"/>
      <c r="BO46" s="510"/>
      <c r="BQ46" s="389"/>
      <c r="BS46" s="510">
        <f>COUNTIF(BS2:BS32,"2")+COUNTIF(BS2:BS32,"1,2")+COUNTIF(BS2:BS32,"2,3")</f>
        <v>0</v>
      </c>
      <c r="BU46" s="510"/>
      <c r="BV46" s="510"/>
      <c r="BX46" s="389"/>
      <c r="BZ46" s="510">
        <f>COUNTIF(BZ2:BZ32,"2")+COUNTIF(BZ2:BZ32,"1,2")+COUNTIF(BZ2:BZ32,"2,3")</f>
        <v>0</v>
      </c>
      <c r="CB46" s="510"/>
      <c r="CC46" s="510"/>
      <c r="CE46" s="389"/>
      <c r="CG46" s="510">
        <f>COUNTIF(CG2:CG32,"2")+COUNTIF(CG2:CG32,"1,2")+COUNTIF(CG2:CG32,"2,3")</f>
        <v>10</v>
      </c>
    </row>
    <row r="47" spans="1:88" x14ac:dyDescent="0.3">
      <c r="B47" s="510"/>
      <c r="C47" s="510"/>
      <c r="G47" s="510">
        <f>COUNTIF(G2:G32,"3")+COUNTIF(G2:G32,"1,3")+COUNTIF(G2:G32,"2,3")</f>
        <v>0</v>
      </c>
      <c r="I47" s="510"/>
      <c r="J47" s="510"/>
      <c r="N47" s="510">
        <f>COUNTIF(N2:N32,"3")+COUNTIF(N2:N32,"1,3")+COUNTIF(N2:N32,"2,3")</f>
        <v>2</v>
      </c>
      <c r="P47" s="510"/>
      <c r="Q47" s="510"/>
      <c r="U47" s="510">
        <f>COUNTIF(U2:U32,"3")+COUNTIF(U2:U32,"1,3")+COUNTIF(U2:U32,"2,3")</f>
        <v>0</v>
      </c>
      <c r="W47" s="383"/>
      <c r="X47" s="383"/>
      <c r="Y47" s="496"/>
      <c r="Z47" s="383"/>
      <c r="AA47" s="385"/>
      <c r="AB47" s="385">
        <f>COUNTIF(AB2:AB32,"3")+COUNTIF(AB2:AB32,"1,3")+COUNTIF(AB2:AB32,"2,3")</f>
        <v>0</v>
      </c>
      <c r="AC47" s="386"/>
      <c r="AD47" s="383"/>
      <c r="AE47" s="383"/>
      <c r="AF47" s="496"/>
      <c r="AG47" s="383"/>
      <c r="AH47" s="385"/>
      <c r="AI47" s="385">
        <f>COUNTIF(AI2:AI32,"3")+COUNTIF(AI2:AI32,"1,3")+COUNTIF(AI2:AI32,"2,3")</f>
        <v>0</v>
      </c>
      <c r="AJ47" s="387"/>
      <c r="AK47" s="387"/>
      <c r="AL47" s="387"/>
      <c r="AM47" s="496"/>
      <c r="AN47" s="387"/>
      <c r="AO47" s="388"/>
      <c r="AP47" s="388">
        <f>COUNTIF(AP2:AP32,"3")+COUNTIF(AP2:AP32,"1,3")+COUNTIF(AP2:AP32,"2,3")</f>
        <v>0</v>
      </c>
      <c r="AR47" s="510"/>
      <c r="AS47" s="510"/>
      <c r="AT47" s="510"/>
      <c r="AU47" s="510"/>
      <c r="AX47" s="510">
        <f>COUNTIF(AX2:AX32,"3")+COUNTIF(AX2:AX32,"1,3")+COUNTIF(AX2:AX32,"2,3")</f>
        <v>0</v>
      </c>
      <c r="AZ47" s="510"/>
      <c r="BA47" s="510"/>
      <c r="BE47" s="510">
        <f>COUNTIF(BE2:BE32,"3")+COUNTIF(BE2:BE32,"1,3")+COUNTIF(BE2:BE32,"2,3")</f>
        <v>0</v>
      </c>
      <c r="BG47" s="510"/>
      <c r="BH47" s="510"/>
      <c r="BL47" s="510">
        <f>COUNTIF(BL2:BL32,"3")+COUNTIF(BL2:BL32,"1,3")+COUNTIF(BL2:BL32,"2,3")</f>
        <v>0</v>
      </c>
      <c r="BN47" s="510"/>
      <c r="BO47" s="510"/>
      <c r="BQ47" s="389"/>
      <c r="BS47" s="510">
        <f>COUNTIF(BS2:BS32,"3")+COUNTIF(BS2:BS32,"1,3")+COUNTIF(BS2:BS32,"2,3")</f>
        <v>0</v>
      </c>
      <c r="BU47" s="510"/>
      <c r="BV47" s="510"/>
      <c r="BX47" s="389"/>
      <c r="BZ47" s="510">
        <f>COUNTIF(BZ2:BZ32,"3")+COUNTIF(BZ2:BZ32,"1,3")+COUNTIF(BZ2:BZ32,"2,3")</f>
        <v>0</v>
      </c>
      <c r="CB47" s="510"/>
      <c r="CC47" s="510"/>
      <c r="CE47" s="389"/>
      <c r="CG47" s="510">
        <f>COUNTIF(CG2:CG32,"3")+COUNTIF(CG2:CG32,"1,3")+COUNTIF(CG2:CG32,"2,3")</f>
        <v>0</v>
      </c>
    </row>
    <row r="48" spans="1:88" x14ac:dyDescent="0.3">
      <c r="B48" s="510"/>
      <c r="C48" s="510"/>
      <c r="E48" s="390" t="s">
        <v>28</v>
      </c>
      <c r="G48" s="510">
        <f>G44+G45</f>
        <v>12</v>
      </c>
      <c r="I48" s="510"/>
      <c r="J48" s="510"/>
      <c r="N48" s="510">
        <f>N44+N45</f>
        <v>14</v>
      </c>
      <c r="P48" s="510"/>
      <c r="Q48" s="510"/>
      <c r="U48" s="510">
        <f>U44+U45</f>
        <v>15</v>
      </c>
      <c r="W48" s="383"/>
      <c r="X48" s="383"/>
      <c r="Y48" s="496"/>
      <c r="Z48" s="391" t="s">
        <v>28</v>
      </c>
      <c r="AA48" s="385"/>
      <c r="AB48" s="385">
        <f>AB44+AB45</f>
        <v>13</v>
      </c>
      <c r="AC48" s="386"/>
      <c r="AD48" s="383"/>
      <c r="AE48" s="383"/>
      <c r="AF48" s="496"/>
      <c r="AG48" s="383"/>
      <c r="AH48" s="385"/>
      <c r="AI48" s="385">
        <f>AI44+AI45</f>
        <v>3</v>
      </c>
      <c r="AJ48" s="387"/>
      <c r="AK48" s="387"/>
      <c r="AL48" s="387"/>
      <c r="AM48" s="496"/>
      <c r="AN48" s="387"/>
      <c r="AO48" s="388"/>
      <c r="AP48" s="388">
        <f>AP44+AP45</f>
        <v>18</v>
      </c>
      <c r="AR48" s="510"/>
      <c r="AS48" s="510"/>
      <c r="AT48" s="510"/>
      <c r="AU48" s="510"/>
      <c r="AV48" s="389" t="s">
        <v>28</v>
      </c>
      <c r="AX48" s="510">
        <f>AX44+AX45</f>
        <v>15</v>
      </c>
      <c r="AZ48" s="510"/>
      <c r="BA48" s="510"/>
      <c r="BE48" s="510">
        <f>BE44+BE45</f>
        <v>20</v>
      </c>
      <c r="BG48" s="510"/>
      <c r="BH48" s="510"/>
      <c r="BL48" s="510">
        <f>BL44+BL45</f>
        <v>16</v>
      </c>
      <c r="BN48" s="510"/>
      <c r="BO48" s="510"/>
      <c r="BQ48" s="389" t="s">
        <v>28</v>
      </c>
      <c r="BS48" s="510">
        <f>BS44+BS45</f>
        <v>15</v>
      </c>
      <c r="BU48" s="510"/>
      <c r="BV48" s="510"/>
      <c r="BX48" s="389" t="s">
        <v>28</v>
      </c>
      <c r="BZ48" s="510">
        <f>BZ44+BZ45</f>
        <v>17</v>
      </c>
      <c r="CB48" s="510"/>
      <c r="CC48" s="510"/>
      <c r="CE48" s="389" t="s">
        <v>28</v>
      </c>
      <c r="CG48" s="510">
        <f>CG44+CG45</f>
        <v>13</v>
      </c>
      <c r="CJ48" s="286">
        <f>G48+N48+U48+AB48+AI48+AP48+AX48+BE48+BL48+BS48+BZ48+CG48</f>
        <v>171</v>
      </c>
    </row>
    <row r="49" spans="1:88" x14ac:dyDescent="0.3">
      <c r="B49" s="510"/>
      <c r="C49" s="510"/>
      <c r="E49" s="390" t="s">
        <v>19</v>
      </c>
      <c r="G49" s="510">
        <f>G44+G46</f>
        <v>12</v>
      </c>
      <c r="I49" s="510"/>
      <c r="J49" s="510"/>
      <c r="N49" s="510">
        <f>N44+N46</f>
        <v>16</v>
      </c>
      <c r="P49" s="510"/>
      <c r="Q49" s="510"/>
      <c r="U49" s="510">
        <f>U44+U46</f>
        <v>15</v>
      </c>
      <c r="Z49" s="391" t="s">
        <v>19</v>
      </c>
      <c r="AA49" s="385"/>
      <c r="AB49" s="510">
        <f>AB44+AB46</f>
        <v>13</v>
      </c>
      <c r="AI49" s="510">
        <f>AI44+AI46</f>
        <v>3</v>
      </c>
      <c r="AP49" s="510">
        <f>AP44+AP46</f>
        <v>18</v>
      </c>
      <c r="AR49" s="510"/>
      <c r="AS49" s="510"/>
      <c r="AT49" s="510"/>
      <c r="AU49" s="510"/>
      <c r="AV49" s="389" t="s">
        <v>19</v>
      </c>
      <c r="AX49" s="510">
        <f>AX44+AX46</f>
        <v>15</v>
      </c>
      <c r="AZ49" s="510"/>
      <c r="BA49" s="510"/>
      <c r="BE49" s="510">
        <f>BE44+BE46</f>
        <v>20</v>
      </c>
      <c r="BG49" s="510"/>
      <c r="BH49" s="510"/>
      <c r="BL49" s="510">
        <f>BL44+BL46</f>
        <v>16</v>
      </c>
      <c r="BM49" s="546" t="s">
        <v>23</v>
      </c>
      <c r="BN49" s="546"/>
      <c r="BO49" s="380">
        <f>SUM(D38:AB38)</f>
        <v>68</v>
      </c>
      <c r="BQ49" s="389" t="s">
        <v>19</v>
      </c>
      <c r="BS49" s="510">
        <f>BS44+BS46</f>
        <v>15</v>
      </c>
      <c r="BU49" s="510"/>
      <c r="BV49" s="510"/>
      <c r="BX49" s="389" t="s">
        <v>19</v>
      </c>
      <c r="BZ49" s="510">
        <f>BZ44+BZ46</f>
        <v>17</v>
      </c>
      <c r="CB49" s="510"/>
      <c r="CC49" s="510"/>
      <c r="CE49" s="389" t="s">
        <v>19</v>
      </c>
      <c r="CG49" s="510">
        <f>CG44+CG46</f>
        <v>13</v>
      </c>
      <c r="CJ49" s="286">
        <f>G49+N49+U49+AB49+AI49+AP49+AX49+BE49+BL49+BS49+BZ49+CG49</f>
        <v>173</v>
      </c>
    </row>
    <row r="50" spans="1:88" x14ac:dyDescent="0.3">
      <c r="B50" s="510"/>
      <c r="C50" s="510"/>
      <c r="E50" s="390" t="s">
        <v>20</v>
      </c>
      <c r="G50" s="510">
        <f>G44+G47</f>
        <v>12</v>
      </c>
      <c r="I50" s="510"/>
      <c r="J50" s="510"/>
      <c r="N50" s="510">
        <f>N44+N47</f>
        <v>15</v>
      </c>
      <c r="P50" s="510"/>
      <c r="Q50" s="510"/>
      <c r="U50" s="510">
        <f>U44+U47</f>
        <v>15</v>
      </c>
      <c r="W50" s="510"/>
      <c r="Z50" s="391" t="s">
        <v>20</v>
      </c>
      <c r="AA50" s="385"/>
      <c r="AB50" s="510">
        <f>AB44+AB47</f>
        <v>13</v>
      </c>
      <c r="AD50" s="510"/>
      <c r="AE50" s="510"/>
      <c r="AI50" s="510">
        <f>AI44+AI47</f>
        <v>3</v>
      </c>
      <c r="AK50" s="510"/>
      <c r="AL50" s="510"/>
      <c r="AP50" s="510">
        <f>AP44+AP47</f>
        <v>18</v>
      </c>
      <c r="AR50" s="510"/>
      <c r="AS50" s="510"/>
      <c r="AT50" s="510"/>
      <c r="AU50" s="510"/>
      <c r="AV50" s="389" t="s">
        <v>20</v>
      </c>
      <c r="AX50" s="510">
        <f>AX44+AX47</f>
        <v>15</v>
      </c>
      <c r="AZ50" s="510"/>
      <c r="BA50" s="510"/>
      <c r="BE50" s="510">
        <f>BE44+BE47</f>
        <v>20</v>
      </c>
      <c r="BG50" s="510"/>
      <c r="BH50" s="510"/>
      <c r="BL50" s="510">
        <f>BL44+BL47</f>
        <v>16</v>
      </c>
      <c r="BM50" s="546" t="s">
        <v>24</v>
      </c>
      <c r="BN50" s="546"/>
      <c r="BO50" s="510">
        <f>SUM(AC38:BL38)</f>
        <v>79</v>
      </c>
      <c r="BQ50" s="389" t="s">
        <v>20</v>
      </c>
      <c r="BS50" s="510">
        <f>BS44+BS47</f>
        <v>15</v>
      </c>
      <c r="BU50" s="510"/>
      <c r="BV50" s="510"/>
      <c r="BX50" s="389" t="s">
        <v>20</v>
      </c>
      <c r="BZ50" s="510">
        <f>BZ44+BZ47</f>
        <v>17</v>
      </c>
      <c r="CB50" s="510"/>
      <c r="CC50" s="510"/>
      <c r="CE50" s="389" t="s">
        <v>20</v>
      </c>
      <c r="CG50" s="510">
        <f>CG44+CG47</f>
        <v>3</v>
      </c>
      <c r="CJ50" s="286">
        <f>G50+N50+U50+AB50+AI50+AP50+AX50+BE50+BL50+BS50+BZ50+CG50</f>
        <v>162</v>
      </c>
    </row>
    <row r="51" spans="1:88" x14ac:dyDescent="0.3">
      <c r="B51" s="510"/>
      <c r="C51" s="510"/>
      <c r="I51" s="510"/>
      <c r="J51" s="510"/>
      <c r="P51" s="510"/>
      <c r="Q51" s="510"/>
      <c r="W51" s="510"/>
      <c r="X51" s="510">
        <f>SUM(保護者用R4!X38:AM38)</f>
        <v>37</v>
      </c>
      <c r="Y51" s="380">
        <f>SUM(X51,X38)</f>
        <v>50</v>
      </c>
      <c r="AD51" s="510" t="e">
        <f>SUM(#REF!,AG38)</f>
        <v>#REF!</v>
      </c>
      <c r="AE51" s="510"/>
      <c r="AK51" s="510"/>
      <c r="AL51" s="510"/>
      <c r="AR51" s="510"/>
      <c r="AS51" s="510"/>
      <c r="AT51" s="510"/>
      <c r="AU51" s="510"/>
      <c r="AZ51" s="510"/>
      <c r="BA51" s="510"/>
      <c r="BG51" s="510"/>
      <c r="BH51" s="510"/>
      <c r="BM51" s="546" t="s">
        <v>25</v>
      </c>
      <c r="BN51" s="546"/>
      <c r="BO51" s="510">
        <f>SUM(BO38:CF38)</f>
        <v>51</v>
      </c>
      <c r="BP51" s="380">
        <f>BO51-12</f>
        <v>39</v>
      </c>
      <c r="BU51" s="510"/>
      <c r="BV51" s="510"/>
      <c r="CB51" s="510"/>
      <c r="CC51" s="510"/>
    </row>
    <row r="52" spans="1:88" x14ac:dyDescent="0.3">
      <c r="G52" s="510">
        <f>COUNTIF(G2:G32,"給")+COUNTIF(G2:G32,"1")+COUNTIF(G2:G32,"2")+COUNTIF(G2:G32,"3")+COUNTIF(G2:G32,"1,3")+COUNTIF(G2:G32,"1,2")+COUNTIF(G2:G32,"2,3")</f>
        <v>12</v>
      </c>
      <c r="N52" s="510">
        <f>COUNTIF(N2:N32,"給")+COUNTIF(N2:N32,"1")+COUNTIF(N2:N32,"2")+COUNTIF(N2:N32,"3")+COUNTIF(N2:N32,"1,3")+COUNTIF(N2:N32,"1,2")+COUNTIF(N2:N32,"2,3")</f>
        <v>16</v>
      </c>
      <c r="U52" s="510">
        <f>COUNTIF(U2:U32,"給")+COUNTIF(U2:U32,"1")+COUNTIF(U2:U32,"2")+COUNTIF(U2:U32,"3")+COUNTIF(U2:U32,"1,3")+COUNTIF(U2:U32,"1,2")+COUNTIF(U2:U32,"2,3")</f>
        <v>15</v>
      </c>
      <c r="W52" s="510"/>
      <c r="X52" s="510"/>
      <c r="AB52" s="510">
        <f>COUNTIF(AB2:AB32,"給")+COUNTIF(AB2:AB32,"1")+COUNTIF(AB2:AB32,"2")+COUNTIF(AB2:AB32,"3")+COUNTIF(AB2:AB32,"1,3")+COUNTIF(AB2:AB32,"1,2")+COUNTIF(AB2:AB32,"2,3")</f>
        <v>13</v>
      </c>
      <c r="AD52" s="510"/>
      <c r="AE52" s="510"/>
      <c r="AI52" s="510">
        <f>COUNTIF(AI2:AI32,"給")+COUNTIF(AI2:AI32,"1")+COUNTIF(AI2:AI32,"2")+COUNTIF(AI2:AI32,"3")+COUNTIF(AI2:AI32,"1,3")+COUNTIF(AI2:AI32,"1,2")+COUNTIF(AI2:AI32,"2,3")</f>
        <v>3</v>
      </c>
      <c r="AK52" s="510"/>
      <c r="AL52" s="510"/>
      <c r="AP52" s="510">
        <f>COUNTIF(AP2:AP32,"給")+COUNTIF(AP2:AP32,"1")+COUNTIF(AP2:AP32,"2")+COUNTIF(AP2:AP32,"3")+COUNTIF(AP2:AP32,"1,3")+COUNTIF(AP2:AP32,"1,2")+COUNTIF(AP2:AP32,"2,3")</f>
        <v>18</v>
      </c>
      <c r="AX52" s="510">
        <f>COUNTIF(AX2:AX32,"給")+COUNTIF(AX2:AX32,"1")+COUNTIF(AX2:AX32,"2")+COUNTIF(AX2:AX32,"3")+COUNTIF(AX2:AX32,"1,3")+COUNTIF(AX2:AX32,"1,2")+COUNTIF(AX2:AX32,"2,3")</f>
        <v>15</v>
      </c>
      <c r="BE52" s="510">
        <f>COUNTIF(BE2:BE32,"給")+COUNTIF(BE2:BE32,"1")+COUNTIF(BE2:BE32,"2")+COUNTIF(BE2:BE32,"3")+COUNTIF(BE2:BE32,"1,3")+COUNTIF(BE2:BE32,"1,2")+COUNTIF(BE2:BE32,"2,3")</f>
        <v>20</v>
      </c>
      <c r="BL52" s="510">
        <f>COUNTIF(BL2:BL32,"給")+COUNTIF(BL2:BL32,"1")+COUNTIF(BL2:BL32,"2")+COUNTIF(BL2:BL32,"3")+COUNTIF(BL2:BL32,"1,3")+COUNTIF(BL2:BL32,"1,2")+COUNTIF(BL2:BL32,"2,3")</f>
        <v>16</v>
      </c>
      <c r="BM52" s="546" t="s">
        <v>13</v>
      </c>
      <c r="BN52" s="546"/>
      <c r="BO52" s="286">
        <f>SUM(BO49:BO51)</f>
        <v>198</v>
      </c>
      <c r="BP52" s="380">
        <f>SUM(BO49:BO50,BP51)</f>
        <v>186</v>
      </c>
      <c r="BS52" s="510">
        <f>COUNTIF(BS2:BS32,"給")+COUNTIF(BS2:BS32,"1")+COUNTIF(BS2:BS32,"2")+COUNTIF(BS2:BS32,"3")+COUNTIF(BS2:BS32,"1,3")+COUNTIF(BS2:BS32,"1,2")+COUNTIF(BS2:BS32,"2,3")</f>
        <v>15</v>
      </c>
      <c r="BZ52" s="510">
        <f>COUNTIF(BZ2:BZ32,"給")+COUNTIF(BZ2:BZ32,"1")+COUNTIF(BZ2:BZ32,"2")+COUNTIF(BZ2:BZ32,"3")+COUNTIF(BZ2:BZ32,"1,3")+COUNTIF(BZ2:BZ32,"1,2")+COUNTIF(BZ2:BZ32,"2,3")</f>
        <v>17</v>
      </c>
      <c r="CG52" s="510">
        <f>COUNTIF(CG2:CG32,"給")+COUNTIF(CG2:CG32,"1")+COUNTIF(CG2:CG32,"2")+COUNTIF(CG2:CG32,"3")+COUNTIF(CG2:CG32,"1,3")+COUNTIF(CG2:CG32,"1,2")+COUNTIF(CG2:CG32,"2,3")</f>
        <v>13</v>
      </c>
    </row>
    <row r="53" spans="1:88" x14ac:dyDescent="0.3">
      <c r="A53" s="546" t="s">
        <v>32</v>
      </c>
      <c r="B53" s="546"/>
      <c r="C53" s="546"/>
      <c r="D53" s="547">
        <f>COUNTIF(E2:E32,"*職員会議*")</f>
        <v>0</v>
      </c>
      <c r="E53" s="547"/>
      <c r="F53" s="496"/>
      <c r="G53" s="331"/>
      <c r="L53" s="547">
        <f>COUNTIF(L2:L32,"*職員会議*")</f>
        <v>0</v>
      </c>
      <c r="M53" s="547"/>
      <c r="N53" s="547"/>
      <c r="S53" s="547">
        <f>COUNTIF(S2:S32,"職員会議*")</f>
        <v>0</v>
      </c>
      <c r="T53" s="547"/>
      <c r="U53" s="547"/>
      <c r="V53" s="286">
        <f>SUM(D53:U53)</f>
        <v>0</v>
      </c>
      <c r="W53" s="546"/>
      <c r="X53" s="546"/>
      <c r="Z53" s="510">
        <f>COUNTIF(Z2:Z32,"*職員会議*")</f>
        <v>0</v>
      </c>
      <c r="AD53" s="510"/>
      <c r="AE53" s="510"/>
      <c r="AG53" s="510">
        <f>COUNTIF(AG2:AG32,"*職員会議*")</f>
        <v>0</v>
      </c>
      <c r="AJ53" s="546"/>
      <c r="AK53" s="546"/>
      <c r="AL53" s="510"/>
      <c r="AN53" s="510">
        <f>COUNTIF(AN2:AN32,"*職員会議*")</f>
        <v>0</v>
      </c>
      <c r="AQ53" s="286">
        <f>SUM(AD53:AN53)</f>
        <v>0</v>
      </c>
      <c r="AV53" s="510">
        <f>COUNTIF(AV2:AV32,"*職員会議*")</f>
        <v>0</v>
      </c>
      <c r="AY53" s="510"/>
      <c r="AZ53" s="510"/>
      <c r="BA53" s="510"/>
      <c r="BC53" s="510">
        <f>COUNTIF(BC2:BC32,"*職員会議*")</f>
        <v>0</v>
      </c>
      <c r="BF53" s="546"/>
      <c r="BG53" s="546"/>
      <c r="BH53" s="510"/>
      <c r="BJ53" s="510">
        <f>COUNTIF(BJ2:BJ32,"*職員会議*")</f>
        <v>0</v>
      </c>
      <c r="BM53" s="546" t="s">
        <v>32</v>
      </c>
      <c r="BN53" s="546"/>
      <c r="BO53" s="546"/>
      <c r="BQ53" s="510">
        <f>COUNTIF(BQ2:BQ32,"*職員会議*")</f>
        <v>0</v>
      </c>
      <c r="BT53" s="510"/>
      <c r="BU53" s="510"/>
      <c r="BV53" s="510"/>
      <c r="BX53" s="510">
        <f>COUNTIF(BX2:BX32,"*職員会議*")</f>
        <v>0</v>
      </c>
      <c r="CA53" s="546"/>
      <c r="CB53" s="546"/>
      <c r="CC53" s="510"/>
      <c r="CE53" s="510">
        <f>COUNTIF(CE2:CE32,"*職員会議*")</f>
        <v>0</v>
      </c>
      <c r="CH53" s="286">
        <f>SUM(BQ53:CE53)</f>
        <v>0</v>
      </c>
    </row>
    <row r="54" spans="1:88" x14ac:dyDescent="0.3">
      <c r="A54" s="546" t="s">
        <v>33</v>
      </c>
      <c r="B54" s="546"/>
      <c r="C54" s="546"/>
      <c r="E54" s="392">
        <f>COUNTIF(E2:E32,"*学年部会*")</f>
        <v>0</v>
      </c>
      <c r="L54" s="510">
        <f>COUNTIF(L2:L32,"*学年部会*")</f>
        <v>0</v>
      </c>
      <c r="S54" s="510">
        <f>COUNTIF(S2:S32,"*学年部会*")</f>
        <v>0</v>
      </c>
      <c r="V54" s="286">
        <f>SUM(D54:U54)</f>
        <v>0</v>
      </c>
      <c r="W54" s="546"/>
      <c r="X54" s="546"/>
      <c r="Z54" s="510">
        <f>COUNTIF(Z2:Z32,"*学年部会*")</f>
        <v>0</v>
      </c>
      <c r="AG54" s="510">
        <f>COUNTIF(AG2:AG32,"*学年部会*")</f>
        <v>0</v>
      </c>
      <c r="AN54" s="510">
        <f>COUNTIF(AN2:AN32,"*学年部会*")</f>
        <v>0</v>
      </c>
      <c r="AQ54" s="286">
        <f>SUM(AD54:AN54)</f>
        <v>0</v>
      </c>
      <c r="AV54" s="510">
        <f>COUNTIF(AV2:AV32,"*学年部会*")</f>
        <v>0</v>
      </c>
      <c r="BC54" s="510">
        <f>COUNTIF(BC2:BC32,"*学年部会*")</f>
        <v>0</v>
      </c>
      <c r="BJ54" s="510">
        <f>COUNTIF(BJ2:BJ32,"*学年部会*")</f>
        <v>0</v>
      </c>
      <c r="BM54" s="546" t="s">
        <v>33</v>
      </c>
      <c r="BN54" s="546"/>
      <c r="BO54" s="546"/>
      <c r="BQ54" s="510">
        <f>COUNTIF(BQ2:BQ32,"*学年部会*")</f>
        <v>0</v>
      </c>
      <c r="BX54" s="510">
        <f>COUNTIF(BX2:BX32,"*学年部会*")</f>
        <v>0</v>
      </c>
      <c r="CA54" s="546"/>
      <c r="CB54" s="546"/>
      <c r="CE54" s="510">
        <f>COUNTIF(CE2:CE32,"*学年部会*")</f>
        <v>0</v>
      </c>
      <c r="CH54" s="286">
        <f>SUM(BQ54:CE54)</f>
        <v>0</v>
      </c>
    </row>
    <row r="55" spans="1:88" x14ac:dyDescent="0.3">
      <c r="CA55" s="546"/>
      <c r="CB55" s="546"/>
    </row>
    <row r="63" spans="1:88" x14ac:dyDescent="0.3"/>
  </sheetData>
  <mergeCells count="171">
    <mergeCell ref="AQ1:AX1"/>
    <mergeCell ref="AY1:BE1"/>
    <mergeCell ref="BF1:BL1"/>
    <mergeCell ref="BM1:BS1"/>
    <mergeCell ref="BT1:BZ1"/>
    <mergeCell ref="CA1:CH1"/>
    <mergeCell ref="A1:G1"/>
    <mergeCell ref="H1:N1"/>
    <mergeCell ref="O1:U1"/>
    <mergeCell ref="V1:AC1"/>
    <mergeCell ref="AD1:AI1"/>
    <mergeCell ref="AJ1:AP1"/>
    <mergeCell ref="A32:G32"/>
    <mergeCell ref="O32:U32"/>
    <mergeCell ref="AJ32:AP32"/>
    <mergeCell ref="AY32:BE32"/>
    <mergeCell ref="A33:B33"/>
    <mergeCell ref="D33:G33"/>
    <mergeCell ref="H33:N33"/>
    <mergeCell ref="O33:U33"/>
    <mergeCell ref="V33:AB33"/>
    <mergeCell ref="AC33:AI33"/>
    <mergeCell ref="CA33:CG33"/>
    <mergeCell ref="A34:B35"/>
    <mergeCell ref="D34:E34"/>
    <mergeCell ref="H34:L34"/>
    <mergeCell ref="O34:S34"/>
    <mergeCell ref="V34:W35"/>
    <mergeCell ref="X34:AB34"/>
    <mergeCell ref="AC34:AG34"/>
    <mergeCell ref="AJ34:AN34"/>
    <mergeCell ref="AQ34:AR35"/>
    <mergeCell ref="AJ33:AP33"/>
    <mergeCell ref="AQ33:AX33"/>
    <mergeCell ref="AY33:BE33"/>
    <mergeCell ref="BF33:BL33"/>
    <mergeCell ref="BM33:BS33"/>
    <mergeCell ref="BT33:BZ33"/>
    <mergeCell ref="CA34:CF34"/>
    <mergeCell ref="D35:E35"/>
    <mergeCell ref="H35:L35"/>
    <mergeCell ref="O35:S35"/>
    <mergeCell ref="X35:AB35"/>
    <mergeCell ref="AC35:AG35"/>
    <mergeCell ref="AJ35:AN35"/>
    <mergeCell ref="AT35:AX35"/>
    <mergeCell ref="AY35:BC35"/>
    <mergeCell ref="BF35:BK35"/>
    <mergeCell ref="AT34:AX34"/>
    <mergeCell ref="AY34:BC34"/>
    <mergeCell ref="BF34:BK34"/>
    <mergeCell ref="BM34:BN35"/>
    <mergeCell ref="BO34:BS34"/>
    <mergeCell ref="BT34:BX34"/>
    <mergeCell ref="BO35:BS35"/>
    <mergeCell ref="BT35:BX35"/>
    <mergeCell ref="CA35:CF35"/>
    <mergeCell ref="A36:B37"/>
    <mergeCell ref="D36:E36"/>
    <mergeCell ref="H36:L36"/>
    <mergeCell ref="O36:S36"/>
    <mergeCell ref="V36:W37"/>
    <mergeCell ref="X36:AB36"/>
    <mergeCell ref="AC36:AG36"/>
    <mergeCell ref="AJ36:AN36"/>
    <mergeCell ref="AQ36:AR37"/>
    <mergeCell ref="CA36:CF36"/>
    <mergeCell ref="D37:E37"/>
    <mergeCell ref="H37:L37"/>
    <mergeCell ref="O37:S37"/>
    <mergeCell ref="X37:AB37"/>
    <mergeCell ref="AC37:AG37"/>
    <mergeCell ref="AJ37:AN37"/>
    <mergeCell ref="AT37:AX37"/>
    <mergeCell ref="AY37:BC37"/>
    <mergeCell ref="BF37:BK37"/>
    <mergeCell ref="AT36:AX36"/>
    <mergeCell ref="AY36:BC36"/>
    <mergeCell ref="BF36:BK36"/>
    <mergeCell ref="BM36:BN37"/>
    <mergeCell ref="CA39:CF39"/>
    <mergeCell ref="BO36:BS36"/>
    <mergeCell ref="BT36:BX36"/>
    <mergeCell ref="BO37:BS37"/>
    <mergeCell ref="BT37:BX37"/>
    <mergeCell ref="CA37:CF37"/>
    <mergeCell ref="A38:B39"/>
    <mergeCell ref="D38:E38"/>
    <mergeCell ref="H38:L38"/>
    <mergeCell ref="O38:S38"/>
    <mergeCell ref="V38:W39"/>
    <mergeCell ref="X38:AB38"/>
    <mergeCell ref="AC38:AG38"/>
    <mergeCell ref="AJ38:AN38"/>
    <mergeCell ref="AQ38:AR39"/>
    <mergeCell ref="CA38:CF38"/>
    <mergeCell ref="D39:E39"/>
    <mergeCell ref="H39:L39"/>
    <mergeCell ref="O39:S39"/>
    <mergeCell ref="X39:AB39"/>
    <mergeCell ref="AC39:AG39"/>
    <mergeCell ref="AJ39:AN39"/>
    <mergeCell ref="AT39:AX39"/>
    <mergeCell ref="AY39:BC39"/>
    <mergeCell ref="AQ40:AR40"/>
    <mergeCell ref="AT38:AX38"/>
    <mergeCell ref="AY38:BC38"/>
    <mergeCell ref="BF38:BK38"/>
    <mergeCell ref="BM38:BN39"/>
    <mergeCell ref="BO38:BS38"/>
    <mergeCell ref="BT38:BX38"/>
    <mergeCell ref="BO39:BS39"/>
    <mergeCell ref="BT39:BX39"/>
    <mergeCell ref="BF39:BK39"/>
    <mergeCell ref="CA40:CF40"/>
    <mergeCell ref="A41:B41"/>
    <mergeCell ref="D41:E41"/>
    <mergeCell ref="H41:L41"/>
    <mergeCell ref="O41:S41"/>
    <mergeCell ref="V41:W41"/>
    <mergeCell ref="X41:AB41"/>
    <mergeCell ref="AC41:AG41"/>
    <mergeCell ref="AJ41:AN41"/>
    <mergeCell ref="AQ41:AR41"/>
    <mergeCell ref="AV40:AX40"/>
    <mergeCell ref="AY40:BC40"/>
    <mergeCell ref="BF40:BK40"/>
    <mergeCell ref="BM40:BN40"/>
    <mergeCell ref="BO40:BS40"/>
    <mergeCell ref="BT40:BX40"/>
    <mergeCell ref="A40:B40"/>
    <mergeCell ref="D40:E40"/>
    <mergeCell ref="H40:L40"/>
    <mergeCell ref="O40:S40"/>
    <mergeCell ref="V40:W40"/>
    <mergeCell ref="X40:AB40"/>
    <mergeCell ref="AC40:AG40"/>
    <mergeCell ref="AJ40:AN40"/>
    <mergeCell ref="A43:U43"/>
    <mergeCell ref="AD43:AP43"/>
    <mergeCell ref="BM43:CG43"/>
    <mergeCell ref="BM49:BN49"/>
    <mergeCell ref="BM50:BN50"/>
    <mergeCell ref="BM51:BN51"/>
    <mergeCell ref="CA41:CF41"/>
    <mergeCell ref="A42:U42"/>
    <mergeCell ref="V42:AB42"/>
    <mergeCell ref="AC42:AP42"/>
    <mergeCell ref="AR42:BL42"/>
    <mergeCell ref="BM42:CG42"/>
    <mergeCell ref="AV41:AX41"/>
    <mergeCell ref="AY41:BC41"/>
    <mergeCell ref="BF41:BK41"/>
    <mergeCell ref="BM41:BN41"/>
    <mergeCell ref="BO41:BS41"/>
    <mergeCell ref="BT41:BX41"/>
    <mergeCell ref="CA53:CB53"/>
    <mergeCell ref="A54:C54"/>
    <mergeCell ref="W54:X54"/>
    <mergeCell ref="BM54:BO54"/>
    <mergeCell ref="CA54:CB54"/>
    <mergeCell ref="CA55:CB55"/>
    <mergeCell ref="BM52:BN52"/>
    <mergeCell ref="A53:C53"/>
    <mergeCell ref="D53:E53"/>
    <mergeCell ref="L53:N53"/>
    <mergeCell ref="S53:U53"/>
    <mergeCell ref="W53:X53"/>
    <mergeCell ref="AJ53:AK53"/>
    <mergeCell ref="BF53:BG53"/>
    <mergeCell ref="BM53:BO53"/>
  </mergeCells>
  <phoneticPr fontId="1"/>
  <conditionalFormatting sqref="BX18 BX20 BX3:BY3 BX9 BQ25:BQ27 BX7 BY4:BY6 BX4:BX5">
    <cfRule type="cellIs" dxfId="23" priority="10" stopIfTrue="1" operator="equal">
      <formula>0</formula>
    </cfRule>
  </conditionalFormatting>
  <conditionalFormatting sqref="BJ3">
    <cfRule type="cellIs" dxfId="22" priority="9" stopIfTrue="1" operator="equal">
      <formula>0</formula>
    </cfRule>
  </conditionalFormatting>
  <conditionalFormatting sqref="BX19">
    <cfRule type="cellIs" dxfId="21" priority="8" stopIfTrue="1" operator="equal">
      <formula>0</formula>
    </cfRule>
  </conditionalFormatting>
  <conditionalFormatting sqref="BQ32">
    <cfRule type="cellIs" dxfId="20" priority="7" stopIfTrue="1" operator="equal">
      <formula>0</formula>
    </cfRule>
  </conditionalFormatting>
  <conditionalFormatting sqref="BX22">
    <cfRule type="cellIs" dxfId="19" priority="6" stopIfTrue="1" operator="equal">
      <formula>0</formula>
    </cfRule>
  </conditionalFormatting>
  <conditionalFormatting sqref="BX8">
    <cfRule type="cellIs" dxfId="18" priority="5" stopIfTrue="1" operator="equal">
      <formula>0</formula>
    </cfRule>
  </conditionalFormatting>
  <conditionalFormatting sqref="BX17">
    <cfRule type="cellIs" dxfId="17" priority="4" stopIfTrue="1" operator="equal">
      <formula>0</formula>
    </cfRule>
  </conditionalFormatting>
  <conditionalFormatting sqref="BX18">
    <cfRule type="cellIs" dxfId="16" priority="3" stopIfTrue="1" operator="equal">
      <formula>0</formula>
    </cfRule>
  </conditionalFormatting>
  <conditionalFormatting sqref="BX21">
    <cfRule type="cellIs" dxfId="15" priority="2" stopIfTrue="1" operator="equal">
      <formula>0</formula>
    </cfRule>
  </conditionalFormatting>
  <conditionalFormatting sqref="BQ31">
    <cfRule type="cellIs" dxfId="14" priority="1" stopIfTrue="1" operator="equal">
      <formula>0</formula>
    </cfRule>
  </conditionalFormatting>
  <printOptions horizontalCentered="1"/>
  <pageMargins left="0.23622047244094491" right="0.23622047244094491" top="0.55118110236220474" bottom="0.55118110236220474" header="0.31496062992125984" footer="0.31496062992125984"/>
  <pageSetup paperSize="9" scale="54" orientation="portrait" r:id="rId1"/>
  <headerFooter alignWithMargins="0">
    <oddHeader>&amp;L&amp;"ＤＨＰ平成ゴシックW5,標準"&amp;14令和４年度
&amp;C&amp;"ＤＨＰ平成ゴシックW5,標準"&amp;14岩　沼　中　学　校　年　間　行　事　予　定  　
&amp;R&amp;"ＡＲ隷書体Ｍ,標準"&amp;12岩沼市立岩沼中学校</oddHeader>
    <oddFooter>&amp;R&amp;12　</oddFooter>
  </headerFooter>
  <colBreaks count="3" manualBreakCount="3">
    <brk id="21" max="41" man="1"/>
    <brk id="42" max="41" man="1"/>
    <brk id="64" max="41" man="1"/>
  </colBreaks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J63"/>
  <sheetViews>
    <sheetView tabSelected="1" view="pageBreakPreview" topLeftCell="A25" zoomScale="89" zoomScaleNormal="87" zoomScaleSheetLayoutView="89" zoomScalePageLayoutView="120" workbookViewId="0">
      <selection activeCell="E29" sqref="E29"/>
    </sheetView>
  </sheetViews>
  <sheetFormatPr defaultColWidth="9" defaultRowHeight="16.5" x14ac:dyDescent="0.3"/>
  <cols>
    <col min="1" max="3" width="3.125" style="286" customWidth="1"/>
    <col min="4" max="4" width="3.125" style="380" customWidth="1"/>
    <col min="5" max="5" width="40.625" style="381" customWidth="1"/>
    <col min="6" max="6" width="3.25" style="382" customWidth="1"/>
    <col min="7" max="7" width="4.125" style="382" customWidth="1"/>
    <col min="8" max="10" width="3.125" style="286" customWidth="1"/>
    <col min="11" max="11" width="3.125" style="380" customWidth="1"/>
    <col min="12" max="12" width="40.625" style="286" customWidth="1"/>
    <col min="13" max="13" width="3.25" style="382" customWidth="1"/>
    <col min="14" max="14" width="4.125" style="382" bestFit="1" customWidth="1"/>
    <col min="15" max="17" width="3.125" style="286" customWidth="1"/>
    <col min="18" max="18" width="3.125" style="380" customWidth="1"/>
    <col min="19" max="19" width="40.625" style="286" customWidth="1"/>
    <col min="20" max="20" width="3.25" style="382" customWidth="1"/>
    <col min="21" max="21" width="4.125" style="382" bestFit="1" customWidth="1"/>
    <col min="22" max="22" width="3" style="286" customWidth="1"/>
    <col min="23" max="24" width="3.125" style="286" customWidth="1"/>
    <col min="25" max="25" width="3.125" style="380" customWidth="1"/>
    <col min="26" max="26" width="40.625" style="286" customWidth="1"/>
    <col min="27" max="27" width="3.25" style="382" customWidth="1"/>
    <col min="28" max="28" width="4.125" style="382" bestFit="1" customWidth="1"/>
    <col min="29" max="31" width="3.125" style="286" customWidth="1"/>
    <col min="32" max="32" width="3.125" style="380" customWidth="1"/>
    <col min="33" max="33" width="38" style="286" customWidth="1"/>
    <col min="34" max="34" width="3.25" style="382" customWidth="1"/>
    <col min="35" max="35" width="4.125" style="382" bestFit="1" customWidth="1"/>
    <col min="36" max="36" width="3" style="286" customWidth="1"/>
    <col min="37" max="38" width="3.125" style="286" customWidth="1"/>
    <col min="39" max="39" width="3.125" style="380" customWidth="1"/>
    <col min="40" max="40" width="38.25" style="286" customWidth="1"/>
    <col min="41" max="41" width="3.25" style="382" customWidth="1"/>
    <col min="42" max="42" width="4.125" style="382" bestFit="1" customWidth="1"/>
    <col min="43" max="43" width="3" style="286" customWidth="1"/>
    <col min="44" max="44" width="3.125" style="286" customWidth="1"/>
    <col min="45" max="45" width="0.25" style="286" customWidth="1"/>
    <col min="46" max="46" width="3.5" style="286" bestFit="1" customWidth="1"/>
    <col min="47" max="47" width="3.5" style="286" customWidth="1"/>
    <col min="48" max="48" width="38.25" style="286" customWidth="1"/>
    <col min="49" max="49" width="3.25" style="382" customWidth="1"/>
    <col min="50" max="50" width="4.125" style="382" bestFit="1" customWidth="1"/>
    <col min="51" max="51" width="3.375" style="286" customWidth="1"/>
    <col min="52" max="53" width="3.125" style="286" customWidth="1"/>
    <col min="54" max="54" width="3.125" style="380" customWidth="1"/>
    <col min="55" max="55" width="38.25" style="286" customWidth="1"/>
    <col min="56" max="56" width="3.25" style="382" customWidth="1"/>
    <col min="57" max="57" width="4.125" style="382" customWidth="1"/>
    <col min="58" max="58" width="2.875" style="286" customWidth="1"/>
    <col min="59" max="60" width="3.125" style="286" customWidth="1"/>
    <col min="61" max="61" width="3.125" style="380" customWidth="1"/>
    <col min="62" max="62" width="38" style="286" customWidth="1"/>
    <col min="63" max="63" width="3.25" style="382" customWidth="1"/>
    <col min="64" max="64" width="4.125" style="382" bestFit="1" customWidth="1"/>
    <col min="65" max="67" width="3.125" style="286" customWidth="1"/>
    <col min="68" max="68" width="3.125" style="380" customWidth="1"/>
    <col min="69" max="69" width="40.625" style="286" customWidth="1"/>
    <col min="70" max="70" width="3.25" style="382" customWidth="1"/>
    <col min="71" max="71" width="4.125" style="382" bestFit="1" customWidth="1"/>
    <col min="72" max="74" width="3.125" style="286" customWidth="1"/>
    <col min="75" max="75" width="3.125" style="380" customWidth="1"/>
    <col min="76" max="76" width="40.625" style="286" customWidth="1"/>
    <col min="77" max="77" width="3.25" style="382" customWidth="1"/>
    <col min="78" max="78" width="4.125" style="382" bestFit="1" customWidth="1"/>
    <col min="79" max="79" width="2.875" style="286" customWidth="1"/>
    <col min="80" max="81" width="3.125" style="286" customWidth="1"/>
    <col min="82" max="82" width="3.125" style="380" customWidth="1"/>
    <col min="83" max="83" width="40.625" style="286" customWidth="1"/>
    <col min="84" max="84" width="3.25" style="382" customWidth="1"/>
    <col min="85" max="85" width="4.125" style="382" bestFit="1" customWidth="1"/>
    <col min="86" max="86" width="3.125" style="286" customWidth="1"/>
    <col min="87" max="16384" width="9" style="286"/>
  </cols>
  <sheetData>
    <row r="1" spans="1:86" ht="21" customHeight="1" x14ac:dyDescent="0.3">
      <c r="A1" s="600" t="s">
        <v>15</v>
      </c>
      <c r="B1" s="601"/>
      <c r="C1" s="601"/>
      <c r="D1" s="601"/>
      <c r="E1" s="601"/>
      <c r="F1" s="601"/>
      <c r="G1" s="602"/>
      <c r="H1" s="600" t="s">
        <v>16</v>
      </c>
      <c r="I1" s="601"/>
      <c r="J1" s="601"/>
      <c r="K1" s="601"/>
      <c r="L1" s="601"/>
      <c r="M1" s="601"/>
      <c r="N1" s="602"/>
      <c r="O1" s="600" t="s">
        <v>17</v>
      </c>
      <c r="P1" s="601"/>
      <c r="Q1" s="601"/>
      <c r="R1" s="601"/>
      <c r="S1" s="601"/>
      <c r="T1" s="601"/>
      <c r="U1" s="602"/>
      <c r="V1" s="600" t="s">
        <v>163</v>
      </c>
      <c r="W1" s="601"/>
      <c r="X1" s="601"/>
      <c r="Y1" s="601"/>
      <c r="Z1" s="601"/>
      <c r="AA1" s="601"/>
      <c r="AB1" s="601"/>
      <c r="AC1" s="602"/>
      <c r="AD1" s="601" t="s">
        <v>52</v>
      </c>
      <c r="AE1" s="601"/>
      <c r="AF1" s="601"/>
      <c r="AG1" s="601"/>
      <c r="AH1" s="601"/>
      <c r="AI1" s="602"/>
      <c r="AJ1" s="600" t="s">
        <v>18</v>
      </c>
      <c r="AK1" s="601"/>
      <c r="AL1" s="601"/>
      <c r="AM1" s="601"/>
      <c r="AN1" s="601"/>
      <c r="AO1" s="601"/>
      <c r="AP1" s="602"/>
      <c r="AQ1" s="600" t="s">
        <v>164</v>
      </c>
      <c r="AR1" s="601"/>
      <c r="AS1" s="601"/>
      <c r="AT1" s="601"/>
      <c r="AU1" s="601"/>
      <c r="AV1" s="601"/>
      <c r="AW1" s="601"/>
      <c r="AX1" s="602"/>
      <c r="AY1" s="600" t="s">
        <v>7</v>
      </c>
      <c r="AZ1" s="601"/>
      <c r="BA1" s="601"/>
      <c r="BB1" s="601"/>
      <c r="BC1" s="601"/>
      <c r="BD1" s="601"/>
      <c r="BE1" s="602"/>
      <c r="BF1" s="600" t="s">
        <v>8</v>
      </c>
      <c r="BG1" s="601"/>
      <c r="BH1" s="601"/>
      <c r="BI1" s="601"/>
      <c r="BJ1" s="601"/>
      <c r="BK1" s="601"/>
      <c r="BL1" s="602"/>
      <c r="BM1" s="600" t="s">
        <v>53</v>
      </c>
      <c r="BN1" s="601"/>
      <c r="BO1" s="601"/>
      <c r="BP1" s="601"/>
      <c r="BQ1" s="601"/>
      <c r="BR1" s="601"/>
      <c r="BS1" s="602"/>
      <c r="BT1" s="600" t="s">
        <v>9</v>
      </c>
      <c r="BU1" s="601"/>
      <c r="BV1" s="601"/>
      <c r="BW1" s="601"/>
      <c r="BX1" s="601"/>
      <c r="BY1" s="601"/>
      <c r="BZ1" s="602"/>
      <c r="CA1" s="600" t="s">
        <v>10</v>
      </c>
      <c r="CB1" s="601"/>
      <c r="CC1" s="601"/>
      <c r="CD1" s="601"/>
      <c r="CE1" s="601"/>
      <c r="CF1" s="601"/>
      <c r="CG1" s="601"/>
      <c r="CH1" s="602"/>
    </row>
    <row r="2" spans="1:86" ht="39.6" customHeight="1" x14ac:dyDescent="0.3">
      <c r="A2" s="422">
        <v>1</v>
      </c>
      <c r="B2" s="418" t="s">
        <v>462</v>
      </c>
      <c r="C2" s="416" t="s">
        <v>165</v>
      </c>
      <c r="D2" s="289"/>
      <c r="E2" s="290" t="s">
        <v>433</v>
      </c>
      <c r="F2" s="291"/>
      <c r="G2" s="419" t="s">
        <v>180</v>
      </c>
      <c r="H2" s="293">
        <v>1</v>
      </c>
      <c r="I2" s="418" t="s">
        <v>463</v>
      </c>
      <c r="J2" s="416" t="s">
        <v>55</v>
      </c>
      <c r="K2" s="289"/>
      <c r="L2" s="294"/>
      <c r="M2" s="291"/>
      <c r="N2" s="419" t="s">
        <v>180</v>
      </c>
      <c r="O2" s="423">
        <v>1</v>
      </c>
      <c r="P2" s="418" t="s">
        <v>6</v>
      </c>
      <c r="Q2" s="416" t="s">
        <v>56</v>
      </c>
      <c r="R2" s="289"/>
      <c r="S2" s="290" t="s">
        <v>519</v>
      </c>
      <c r="T2" s="291"/>
      <c r="U2" s="419" t="s">
        <v>77</v>
      </c>
      <c r="V2" s="422">
        <v>1</v>
      </c>
      <c r="W2" s="418" t="s">
        <v>1</v>
      </c>
      <c r="X2" s="416" t="s">
        <v>56</v>
      </c>
      <c r="Y2" s="289"/>
      <c r="Z2" s="303" t="s">
        <v>573</v>
      </c>
      <c r="AA2" s="291"/>
      <c r="AB2" s="483" t="s">
        <v>77</v>
      </c>
      <c r="AC2" s="422">
        <v>1</v>
      </c>
      <c r="AD2" s="418" t="s">
        <v>4</v>
      </c>
      <c r="AE2" s="459" t="s">
        <v>54</v>
      </c>
      <c r="AF2" s="289"/>
      <c r="AG2" s="295" t="s">
        <v>629</v>
      </c>
      <c r="AH2" s="291"/>
      <c r="AI2" s="419" t="s">
        <v>167</v>
      </c>
      <c r="AJ2" s="293">
        <v>1</v>
      </c>
      <c r="AK2" s="419" t="s">
        <v>0</v>
      </c>
      <c r="AL2" s="418" t="s">
        <v>56</v>
      </c>
      <c r="AM2" s="289"/>
      <c r="AN2" s="296" t="s">
        <v>592</v>
      </c>
      <c r="AO2" s="291"/>
      <c r="AP2" s="419" t="s">
        <v>77</v>
      </c>
      <c r="AQ2" s="293">
        <v>1</v>
      </c>
      <c r="AR2" s="418" t="s">
        <v>2</v>
      </c>
      <c r="AS2" s="418"/>
      <c r="AT2" s="418" t="s">
        <v>55</v>
      </c>
      <c r="AU2" s="418"/>
      <c r="AV2" s="406"/>
      <c r="AW2" s="291"/>
      <c r="AX2" s="452" t="s">
        <v>180</v>
      </c>
      <c r="AY2" s="293">
        <v>1</v>
      </c>
      <c r="AZ2" s="419" t="s">
        <v>5</v>
      </c>
      <c r="BA2" s="419" t="s">
        <v>56</v>
      </c>
      <c r="BB2" s="302"/>
      <c r="BC2" s="296" t="s">
        <v>547</v>
      </c>
      <c r="BD2" s="291"/>
      <c r="BE2" s="419" t="s">
        <v>77</v>
      </c>
      <c r="BF2" s="423">
        <v>1</v>
      </c>
      <c r="BG2" s="419" t="s">
        <v>0</v>
      </c>
      <c r="BH2" s="416" t="s">
        <v>56</v>
      </c>
      <c r="BI2" s="289"/>
      <c r="BJ2" s="296" t="s">
        <v>660</v>
      </c>
      <c r="BK2" s="291"/>
      <c r="BL2" s="419" t="s">
        <v>77</v>
      </c>
      <c r="BM2" s="293">
        <v>1</v>
      </c>
      <c r="BN2" s="418" t="s">
        <v>3</v>
      </c>
      <c r="BO2" s="416" t="s">
        <v>55</v>
      </c>
      <c r="BP2" s="298"/>
      <c r="BQ2" s="313" t="s">
        <v>418</v>
      </c>
      <c r="BR2" s="299"/>
      <c r="BS2" s="419" t="s">
        <v>167</v>
      </c>
      <c r="BT2" s="293">
        <v>1</v>
      </c>
      <c r="BU2" s="418" t="s">
        <v>6</v>
      </c>
      <c r="BV2" s="416" t="s">
        <v>56</v>
      </c>
      <c r="BW2" s="298"/>
      <c r="BX2" s="320" t="s">
        <v>593</v>
      </c>
      <c r="BY2" s="299"/>
      <c r="BZ2" s="477" t="s">
        <v>78</v>
      </c>
      <c r="CA2" s="293">
        <v>1</v>
      </c>
      <c r="CB2" s="418" t="s">
        <v>6</v>
      </c>
      <c r="CC2" s="416" t="s">
        <v>56</v>
      </c>
      <c r="CD2" s="298"/>
      <c r="CE2" s="306" t="s">
        <v>526</v>
      </c>
      <c r="CF2" s="299"/>
      <c r="CG2" s="419" t="s">
        <v>77</v>
      </c>
      <c r="CH2" s="293">
        <v>1</v>
      </c>
    </row>
    <row r="3" spans="1:86" ht="39.6" customHeight="1" x14ac:dyDescent="0.3">
      <c r="A3" s="422">
        <v>2</v>
      </c>
      <c r="B3" s="418" t="s">
        <v>86</v>
      </c>
      <c r="C3" s="416" t="s">
        <v>55</v>
      </c>
      <c r="D3" s="289"/>
      <c r="E3" s="408"/>
      <c r="F3" s="300"/>
      <c r="G3" s="419" t="s">
        <v>408</v>
      </c>
      <c r="H3" s="422">
        <v>2</v>
      </c>
      <c r="I3" s="418" t="s">
        <v>464</v>
      </c>
      <c r="J3" s="416" t="s">
        <v>56</v>
      </c>
      <c r="K3" s="289"/>
      <c r="L3" s="394" t="s">
        <v>781</v>
      </c>
      <c r="M3" s="291"/>
      <c r="N3" s="419" t="s">
        <v>77</v>
      </c>
      <c r="O3" s="423">
        <v>2</v>
      </c>
      <c r="P3" s="418" t="s">
        <v>0</v>
      </c>
      <c r="Q3" s="416" t="s">
        <v>56</v>
      </c>
      <c r="R3" s="289"/>
      <c r="S3" s="301" t="s">
        <v>659</v>
      </c>
      <c r="T3" s="291"/>
      <c r="U3" s="419" t="s">
        <v>77</v>
      </c>
      <c r="V3" s="422">
        <v>2</v>
      </c>
      <c r="W3" s="418" t="s">
        <v>2</v>
      </c>
      <c r="X3" s="459" t="s">
        <v>55</v>
      </c>
      <c r="Y3" s="289"/>
      <c r="Z3" s="426" t="s">
        <v>575</v>
      </c>
      <c r="AA3" s="291"/>
      <c r="AB3" s="419" t="s">
        <v>180</v>
      </c>
      <c r="AC3" s="422">
        <v>2</v>
      </c>
      <c r="AD3" s="418" t="s">
        <v>5</v>
      </c>
      <c r="AE3" s="416" t="s">
        <v>54</v>
      </c>
      <c r="AF3" s="289"/>
      <c r="AG3" s="484" t="s">
        <v>628</v>
      </c>
      <c r="AH3" s="291"/>
      <c r="AI3" s="419" t="s">
        <v>170</v>
      </c>
      <c r="AJ3" s="293">
        <v>2</v>
      </c>
      <c r="AK3" s="419" t="s">
        <v>1</v>
      </c>
      <c r="AL3" s="418" t="s">
        <v>56</v>
      </c>
      <c r="AM3" s="302"/>
      <c r="AN3" s="487" t="s">
        <v>530</v>
      </c>
      <c r="AO3" s="299"/>
      <c r="AP3" s="419" t="s">
        <v>77</v>
      </c>
      <c r="AQ3" s="293">
        <v>2</v>
      </c>
      <c r="AR3" s="418" t="s">
        <v>3</v>
      </c>
      <c r="AS3" s="418"/>
      <c r="AT3" s="418" t="s">
        <v>55</v>
      </c>
      <c r="AU3" s="418"/>
      <c r="AV3" s="308"/>
      <c r="AW3" s="304"/>
      <c r="AX3" s="418" t="s">
        <v>180</v>
      </c>
      <c r="AY3" s="293">
        <v>2</v>
      </c>
      <c r="AZ3" s="419" t="s">
        <v>6</v>
      </c>
      <c r="BA3" s="418" t="s">
        <v>56</v>
      </c>
      <c r="BB3" s="289"/>
      <c r="BC3" s="296" t="s">
        <v>476</v>
      </c>
      <c r="BD3" s="291"/>
      <c r="BE3" s="419" t="s">
        <v>77</v>
      </c>
      <c r="BF3" s="423">
        <v>2</v>
      </c>
      <c r="BG3" s="419" t="s">
        <v>1</v>
      </c>
      <c r="BH3" s="416" t="s">
        <v>56</v>
      </c>
      <c r="BI3" s="289"/>
      <c r="BJ3" s="324" t="s">
        <v>626</v>
      </c>
      <c r="BK3" s="291"/>
      <c r="BL3" s="473" t="s">
        <v>77</v>
      </c>
      <c r="BM3" s="293">
        <v>2</v>
      </c>
      <c r="BN3" s="418" t="s">
        <v>4</v>
      </c>
      <c r="BO3" s="416" t="s">
        <v>55</v>
      </c>
      <c r="BP3" s="289"/>
      <c r="BQ3" s="313" t="s">
        <v>73</v>
      </c>
      <c r="BR3" s="291"/>
      <c r="BS3" s="419" t="s">
        <v>167</v>
      </c>
      <c r="BT3" s="423">
        <v>2</v>
      </c>
      <c r="BU3" s="418" t="s">
        <v>0</v>
      </c>
      <c r="BV3" s="418" t="s">
        <v>56</v>
      </c>
      <c r="BW3" s="302" t="s">
        <v>171</v>
      </c>
      <c r="BX3" s="318" t="s">
        <v>589</v>
      </c>
      <c r="BY3" s="291"/>
      <c r="BZ3" s="400" t="s">
        <v>77</v>
      </c>
      <c r="CA3" s="423">
        <v>2</v>
      </c>
      <c r="CB3" s="418" t="s">
        <v>0</v>
      </c>
      <c r="CC3" s="416" t="s">
        <v>56</v>
      </c>
      <c r="CD3" s="289"/>
      <c r="CE3" s="295" t="s">
        <v>443</v>
      </c>
      <c r="CF3" s="299"/>
      <c r="CG3" s="419" t="s">
        <v>77</v>
      </c>
      <c r="CH3" s="293">
        <v>2</v>
      </c>
    </row>
    <row r="4" spans="1:86" ht="37.5" customHeight="1" x14ac:dyDescent="0.3">
      <c r="A4" s="422">
        <v>3</v>
      </c>
      <c r="B4" s="418" t="s">
        <v>3</v>
      </c>
      <c r="C4" s="416" t="s">
        <v>55</v>
      </c>
      <c r="D4" s="289"/>
      <c r="E4" s="425"/>
      <c r="F4" s="291"/>
      <c r="G4" s="419" t="s">
        <v>180</v>
      </c>
      <c r="H4" s="422">
        <v>3</v>
      </c>
      <c r="I4" s="418" t="s">
        <v>5</v>
      </c>
      <c r="J4" s="416" t="s">
        <v>55</v>
      </c>
      <c r="K4" s="289"/>
      <c r="L4" s="310" t="s">
        <v>59</v>
      </c>
      <c r="M4" s="291"/>
      <c r="N4" s="419" t="s">
        <v>180</v>
      </c>
      <c r="O4" s="423">
        <v>3</v>
      </c>
      <c r="P4" s="418" t="s">
        <v>1</v>
      </c>
      <c r="Q4" s="416" t="s">
        <v>56</v>
      </c>
      <c r="R4" s="289"/>
      <c r="S4" s="318" t="s">
        <v>779</v>
      </c>
      <c r="T4" s="291"/>
      <c r="U4" s="419" t="s">
        <v>77</v>
      </c>
      <c r="V4" s="422">
        <v>3</v>
      </c>
      <c r="W4" s="418" t="s">
        <v>3</v>
      </c>
      <c r="X4" s="416" t="s">
        <v>55</v>
      </c>
      <c r="Y4" s="289"/>
      <c r="Z4" s="415" t="s">
        <v>449</v>
      </c>
      <c r="AA4" s="291"/>
      <c r="AB4" s="419" t="s">
        <v>180</v>
      </c>
      <c r="AC4" s="293">
        <v>3</v>
      </c>
      <c r="AD4" s="418" t="s">
        <v>6</v>
      </c>
      <c r="AE4" s="416" t="s">
        <v>54</v>
      </c>
      <c r="AF4" s="289"/>
      <c r="AG4" s="308" t="s">
        <v>561</v>
      </c>
      <c r="AH4" s="291"/>
      <c r="AI4" s="419" t="s">
        <v>167</v>
      </c>
      <c r="AJ4" s="293">
        <v>3</v>
      </c>
      <c r="AK4" s="419" t="s">
        <v>2</v>
      </c>
      <c r="AL4" s="418" t="s">
        <v>55</v>
      </c>
      <c r="AM4" s="302"/>
      <c r="AN4" s="295"/>
      <c r="AO4" s="291"/>
      <c r="AP4" s="419" t="s">
        <v>180</v>
      </c>
      <c r="AQ4" s="293">
        <v>3</v>
      </c>
      <c r="AR4" s="418" t="s">
        <v>4</v>
      </c>
      <c r="AS4" s="418"/>
      <c r="AT4" s="418" t="s">
        <v>56</v>
      </c>
      <c r="AU4" s="418"/>
      <c r="AV4" s="303" t="s">
        <v>583</v>
      </c>
      <c r="AW4" s="427"/>
      <c r="AX4" s="418" t="s">
        <v>77</v>
      </c>
      <c r="AY4" s="293">
        <v>3</v>
      </c>
      <c r="AZ4" s="419" t="s">
        <v>0</v>
      </c>
      <c r="BA4" s="419" t="s">
        <v>55</v>
      </c>
      <c r="BB4" s="298"/>
      <c r="BC4" s="428" t="s">
        <v>66</v>
      </c>
      <c r="BD4" s="291"/>
      <c r="BE4" s="419" t="s">
        <v>407</v>
      </c>
      <c r="BF4" s="423">
        <v>3</v>
      </c>
      <c r="BG4" s="419" t="s">
        <v>2</v>
      </c>
      <c r="BH4" s="416" t="s">
        <v>55</v>
      </c>
      <c r="BI4" s="289"/>
      <c r="BJ4" s="290" t="s">
        <v>452</v>
      </c>
      <c r="BK4" s="291"/>
      <c r="BL4" s="419" t="s">
        <v>180</v>
      </c>
      <c r="BM4" s="293">
        <v>3</v>
      </c>
      <c r="BN4" s="418" t="s">
        <v>5</v>
      </c>
      <c r="BO4" s="416" t="s">
        <v>55</v>
      </c>
      <c r="BP4" s="298"/>
      <c r="BQ4" s="313" t="s">
        <v>73</v>
      </c>
      <c r="BR4" s="299"/>
      <c r="BS4" s="419" t="s">
        <v>180</v>
      </c>
      <c r="BT4" s="423">
        <v>3</v>
      </c>
      <c r="BU4" s="418" t="s">
        <v>1</v>
      </c>
      <c r="BV4" s="416" t="s">
        <v>56</v>
      </c>
      <c r="BW4" s="298"/>
      <c r="BX4" s="309" t="s">
        <v>622</v>
      </c>
      <c r="BY4" s="299"/>
      <c r="BZ4" s="478" t="s">
        <v>78</v>
      </c>
      <c r="CA4" s="423">
        <v>3</v>
      </c>
      <c r="CB4" s="418" t="s">
        <v>1</v>
      </c>
      <c r="CC4" s="416" t="s">
        <v>56</v>
      </c>
      <c r="CD4" s="298"/>
      <c r="CE4" s="295" t="s">
        <v>511</v>
      </c>
      <c r="CF4" s="299"/>
      <c r="CG4" s="473" t="s">
        <v>77</v>
      </c>
      <c r="CH4" s="293">
        <v>3</v>
      </c>
    </row>
    <row r="5" spans="1:86" ht="39.6" customHeight="1" x14ac:dyDescent="0.3">
      <c r="A5" s="422">
        <v>4</v>
      </c>
      <c r="B5" s="418" t="s">
        <v>4</v>
      </c>
      <c r="C5" s="416" t="s">
        <v>54</v>
      </c>
      <c r="D5" s="289"/>
      <c r="E5" s="450" t="s">
        <v>445</v>
      </c>
      <c r="F5" s="291"/>
      <c r="G5" s="419" t="s">
        <v>167</v>
      </c>
      <c r="H5" s="293">
        <v>4</v>
      </c>
      <c r="I5" s="418" t="s">
        <v>6</v>
      </c>
      <c r="J5" s="416" t="s">
        <v>55</v>
      </c>
      <c r="K5" s="289"/>
      <c r="L5" s="313" t="s">
        <v>60</v>
      </c>
      <c r="M5" s="291"/>
      <c r="N5" s="419" t="s">
        <v>180</v>
      </c>
      <c r="O5" s="293">
        <v>4</v>
      </c>
      <c r="P5" s="418" t="s">
        <v>2</v>
      </c>
      <c r="Q5" s="416" t="s">
        <v>55</v>
      </c>
      <c r="R5" s="289"/>
      <c r="S5" s="318"/>
      <c r="T5" s="291"/>
      <c r="U5" s="419" t="s">
        <v>180</v>
      </c>
      <c r="V5" s="422">
        <v>4</v>
      </c>
      <c r="W5" s="418" t="s">
        <v>4</v>
      </c>
      <c r="X5" s="459" t="s">
        <v>56</v>
      </c>
      <c r="Y5" s="289"/>
      <c r="Z5" s="318" t="s">
        <v>502</v>
      </c>
      <c r="AA5" s="291"/>
      <c r="AB5" s="473" t="s">
        <v>77</v>
      </c>
      <c r="AC5" s="293">
        <v>4</v>
      </c>
      <c r="AD5" s="418" t="s">
        <v>0</v>
      </c>
      <c r="AE5" s="416" t="s">
        <v>54</v>
      </c>
      <c r="AF5" s="289"/>
      <c r="AG5" s="306" t="s">
        <v>440</v>
      </c>
      <c r="AH5" s="291"/>
      <c r="AI5" s="419" t="s">
        <v>167</v>
      </c>
      <c r="AJ5" s="293">
        <v>4</v>
      </c>
      <c r="AK5" s="419" t="s">
        <v>3</v>
      </c>
      <c r="AL5" s="418" t="s">
        <v>55</v>
      </c>
      <c r="AM5" s="302"/>
      <c r="AN5" s="308"/>
      <c r="AO5" s="291"/>
      <c r="AP5" s="419" t="s">
        <v>167</v>
      </c>
      <c r="AQ5" s="293">
        <v>4</v>
      </c>
      <c r="AR5" s="418" t="s">
        <v>5</v>
      </c>
      <c r="AS5" s="418"/>
      <c r="AT5" s="418" t="s">
        <v>56</v>
      </c>
      <c r="AU5" s="418"/>
      <c r="AV5" s="541" t="s">
        <v>582</v>
      </c>
      <c r="AW5" s="291"/>
      <c r="AX5" s="419" t="s">
        <v>77</v>
      </c>
      <c r="AY5" s="293">
        <v>4</v>
      </c>
      <c r="AZ5" s="419" t="s">
        <v>1</v>
      </c>
      <c r="BA5" s="416" t="s">
        <v>56</v>
      </c>
      <c r="BB5" s="289"/>
      <c r="BC5" s="308" t="s">
        <v>548</v>
      </c>
      <c r="BD5" s="291"/>
      <c r="BE5" s="419" t="s">
        <v>77</v>
      </c>
      <c r="BF5" s="423">
        <v>4</v>
      </c>
      <c r="BG5" s="419" t="s">
        <v>3</v>
      </c>
      <c r="BH5" s="416" t="s">
        <v>55</v>
      </c>
      <c r="BI5" s="289"/>
      <c r="BJ5" s="296" t="s">
        <v>429</v>
      </c>
      <c r="BK5" s="291"/>
      <c r="BL5" s="419" t="s">
        <v>180</v>
      </c>
      <c r="BM5" s="293">
        <v>4</v>
      </c>
      <c r="BN5" s="418" t="s">
        <v>6</v>
      </c>
      <c r="BO5" s="429" t="s">
        <v>165</v>
      </c>
      <c r="BP5" s="298"/>
      <c r="BQ5" s="296" t="s">
        <v>411</v>
      </c>
      <c r="BR5" s="299"/>
      <c r="BS5" s="419" t="s">
        <v>167</v>
      </c>
      <c r="BT5" s="423">
        <v>4</v>
      </c>
      <c r="BU5" s="418" t="s">
        <v>2</v>
      </c>
      <c r="BV5" s="416" t="s">
        <v>55</v>
      </c>
      <c r="BW5" s="298"/>
      <c r="BX5" s="301"/>
      <c r="BY5" s="299"/>
      <c r="BZ5" s="453" t="s">
        <v>167</v>
      </c>
      <c r="CA5" s="293">
        <v>4</v>
      </c>
      <c r="CB5" s="418" t="s">
        <v>2</v>
      </c>
      <c r="CC5" s="416" t="s">
        <v>55</v>
      </c>
      <c r="CD5" s="289"/>
      <c r="CE5" s="295"/>
      <c r="CF5" s="291"/>
      <c r="CG5" s="419" t="s">
        <v>180</v>
      </c>
      <c r="CH5" s="293">
        <v>4</v>
      </c>
    </row>
    <row r="6" spans="1:86" ht="37.5" customHeight="1" x14ac:dyDescent="0.3">
      <c r="A6" s="422">
        <v>5</v>
      </c>
      <c r="B6" s="418" t="s">
        <v>5</v>
      </c>
      <c r="C6" s="416" t="s">
        <v>54</v>
      </c>
      <c r="D6" s="289"/>
      <c r="E6" s="399" t="s">
        <v>446</v>
      </c>
      <c r="F6" s="291"/>
      <c r="G6" s="419" t="s">
        <v>180</v>
      </c>
      <c r="H6" s="293">
        <v>5</v>
      </c>
      <c r="I6" s="418" t="s">
        <v>0</v>
      </c>
      <c r="J6" s="416" t="s">
        <v>55</v>
      </c>
      <c r="K6" s="289"/>
      <c r="L6" s="313" t="s">
        <v>61</v>
      </c>
      <c r="M6" s="291"/>
      <c r="N6" s="419" t="s">
        <v>180</v>
      </c>
      <c r="O6" s="293">
        <v>5</v>
      </c>
      <c r="P6" s="418" t="s">
        <v>3</v>
      </c>
      <c r="Q6" s="416" t="s">
        <v>55</v>
      </c>
      <c r="R6" s="289"/>
      <c r="S6" s="301"/>
      <c r="T6" s="291"/>
      <c r="U6" s="419" t="s">
        <v>180</v>
      </c>
      <c r="V6" s="422">
        <v>5</v>
      </c>
      <c r="W6" s="418" t="s">
        <v>5</v>
      </c>
      <c r="X6" s="416" t="s">
        <v>56</v>
      </c>
      <c r="Y6" s="289"/>
      <c r="Z6" s="318" t="s">
        <v>516</v>
      </c>
      <c r="AA6" s="291"/>
      <c r="AB6" s="419" t="s">
        <v>77</v>
      </c>
      <c r="AC6" s="293">
        <v>5</v>
      </c>
      <c r="AD6" s="418" t="s">
        <v>1</v>
      </c>
      <c r="AE6" s="416" t="s">
        <v>54</v>
      </c>
      <c r="AF6" s="289"/>
      <c r="AG6" s="295" t="s">
        <v>427</v>
      </c>
      <c r="AH6" s="291"/>
      <c r="AI6" s="419" t="s">
        <v>167</v>
      </c>
      <c r="AJ6" s="293">
        <v>5</v>
      </c>
      <c r="AK6" s="419" t="s">
        <v>4</v>
      </c>
      <c r="AL6" s="418" t="s">
        <v>56</v>
      </c>
      <c r="AM6" s="289"/>
      <c r="AN6" s="295"/>
      <c r="AO6" s="291"/>
      <c r="AP6" s="419" t="s">
        <v>77</v>
      </c>
      <c r="AQ6" s="293">
        <v>5</v>
      </c>
      <c r="AR6" s="418" t="s">
        <v>6</v>
      </c>
      <c r="AS6" s="418"/>
      <c r="AT6" s="418" t="s">
        <v>56</v>
      </c>
      <c r="AU6" s="418"/>
      <c r="AV6" s="301" t="s">
        <v>489</v>
      </c>
      <c r="AW6" s="291"/>
      <c r="AX6" s="468" t="s">
        <v>78</v>
      </c>
      <c r="AY6" s="293">
        <v>5</v>
      </c>
      <c r="AZ6" s="419" t="s">
        <v>2</v>
      </c>
      <c r="BA6" s="416" t="s">
        <v>55</v>
      </c>
      <c r="BB6" s="289"/>
      <c r="BC6" s="295" t="s">
        <v>415</v>
      </c>
      <c r="BD6" s="291"/>
      <c r="BE6" s="419" t="s">
        <v>180</v>
      </c>
      <c r="BF6" s="293">
        <v>5</v>
      </c>
      <c r="BG6" s="419" t="s">
        <v>4</v>
      </c>
      <c r="BH6" s="416" t="s">
        <v>56</v>
      </c>
      <c r="BI6" s="298"/>
      <c r="BJ6" s="296" t="s">
        <v>514</v>
      </c>
      <c r="BK6" s="299"/>
      <c r="BL6" s="457" t="s">
        <v>77</v>
      </c>
      <c r="BM6" s="293">
        <v>5</v>
      </c>
      <c r="BN6" s="418" t="s">
        <v>0</v>
      </c>
      <c r="BO6" s="429" t="s">
        <v>165</v>
      </c>
      <c r="BP6" s="289"/>
      <c r="BQ6" s="315" t="s">
        <v>450</v>
      </c>
      <c r="BR6" s="291"/>
      <c r="BS6" s="419" t="s">
        <v>167</v>
      </c>
      <c r="BT6" s="423">
        <v>5</v>
      </c>
      <c r="BU6" s="418" t="s">
        <v>3</v>
      </c>
      <c r="BV6" s="416" t="s">
        <v>55</v>
      </c>
      <c r="BW6" s="289"/>
      <c r="BX6" s="386"/>
      <c r="BY6" s="291"/>
      <c r="BZ6" s="419" t="s">
        <v>167</v>
      </c>
      <c r="CA6" s="293">
        <v>5</v>
      </c>
      <c r="CB6" s="418" t="s">
        <v>3</v>
      </c>
      <c r="CC6" s="416" t="s">
        <v>55</v>
      </c>
      <c r="CD6" s="298"/>
      <c r="CE6" s="295"/>
      <c r="CF6" s="299"/>
      <c r="CG6" s="419" t="s">
        <v>167</v>
      </c>
      <c r="CH6" s="293">
        <v>5</v>
      </c>
    </row>
    <row r="7" spans="1:86" ht="39.6" customHeight="1" x14ac:dyDescent="0.3">
      <c r="A7" s="311">
        <v>6</v>
      </c>
      <c r="B7" s="418" t="s">
        <v>6</v>
      </c>
      <c r="C7" s="416" t="s">
        <v>54</v>
      </c>
      <c r="D7" s="312"/>
      <c r="E7" s="401" t="s">
        <v>644</v>
      </c>
      <c r="F7" s="314"/>
      <c r="G7" s="419" t="s">
        <v>180</v>
      </c>
      <c r="H7" s="293">
        <v>6</v>
      </c>
      <c r="I7" s="418" t="s">
        <v>1</v>
      </c>
      <c r="J7" s="416" t="s">
        <v>56</v>
      </c>
      <c r="K7" s="289"/>
      <c r="L7" s="545" t="s">
        <v>772</v>
      </c>
      <c r="M7" s="291"/>
      <c r="N7" s="419" t="s">
        <v>77</v>
      </c>
      <c r="O7" s="293">
        <v>6</v>
      </c>
      <c r="P7" s="418" t="s">
        <v>4</v>
      </c>
      <c r="Q7" s="418" t="s">
        <v>56</v>
      </c>
      <c r="R7" s="430"/>
      <c r="S7" s="470" t="s">
        <v>550</v>
      </c>
      <c r="T7" s="291"/>
      <c r="U7" s="468" t="s">
        <v>78</v>
      </c>
      <c r="V7" s="422">
        <v>6</v>
      </c>
      <c r="W7" s="418" t="s">
        <v>6</v>
      </c>
      <c r="X7" s="416" t="s">
        <v>56</v>
      </c>
      <c r="Y7" s="289"/>
      <c r="Z7" s="410" t="s">
        <v>645</v>
      </c>
      <c r="AA7" s="291"/>
      <c r="AB7" s="419" t="s">
        <v>77</v>
      </c>
      <c r="AC7" s="293">
        <v>6</v>
      </c>
      <c r="AD7" s="418" t="s">
        <v>2</v>
      </c>
      <c r="AE7" s="459" t="s">
        <v>55</v>
      </c>
      <c r="AF7" s="289"/>
      <c r="AG7" s="433"/>
      <c r="AH7" s="291"/>
      <c r="AI7" s="419" t="s">
        <v>167</v>
      </c>
      <c r="AJ7" s="293">
        <v>6</v>
      </c>
      <c r="AK7" s="419" t="s">
        <v>5</v>
      </c>
      <c r="AL7" s="418" t="s">
        <v>56</v>
      </c>
      <c r="AM7" s="289"/>
      <c r="AN7" s="308" t="s">
        <v>615</v>
      </c>
      <c r="AO7" s="291"/>
      <c r="AP7" s="419" t="s">
        <v>77</v>
      </c>
      <c r="AQ7" s="293">
        <v>6</v>
      </c>
      <c r="AR7" s="418" t="s">
        <v>0</v>
      </c>
      <c r="AS7" s="418"/>
      <c r="AT7" s="418" t="s">
        <v>56</v>
      </c>
      <c r="AU7" s="418"/>
      <c r="AV7" s="301" t="s">
        <v>490</v>
      </c>
      <c r="AW7" s="291"/>
      <c r="AX7" s="468" t="s">
        <v>78</v>
      </c>
      <c r="AY7" s="293">
        <v>6</v>
      </c>
      <c r="AZ7" s="419" t="s">
        <v>3</v>
      </c>
      <c r="BA7" s="416" t="s">
        <v>55</v>
      </c>
      <c r="BB7" s="289"/>
      <c r="BC7" s="295"/>
      <c r="BD7" s="291"/>
      <c r="BE7" s="419" t="s">
        <v>167</v>
      </c>
      <c r="BF7" s="293">
        <v>6</v>
      </c>
      <c r="BG7" s="419" t="s">
        <v>5</v>
      </c>
      <c r="BH7" s="416" t="s">
        <v>56</v>
      </c>
      <c r="BI7" s="298"/>
      <c r="BJ7" s="296" t="s">
        <v>524</v>
      </c>
      <c r="BK7" s="299"/>
      <c r="BL7" s="457" t="s">
        <v>77</v>
      </c>
      <c r="BM7" s="431">
        <v>6</v>
      </c>
      <c r="BN7" s="418" t="s">
        <v>1</v>
      </c>
      <c r="BO7" s="429" t="s">
        <v>165</v>
      </c>
      <c r="BP7" s="312"/>
      <c r="BQ7" s="306" t="s">
        <v>419</v>
      </c>
      <c r="BR7" s="432"/>
      <c r="BS7" s="419" t="s">
        <v>170</v>
      </c>
      <c r="BT7" s="293">
        <v>6</v>
      </c>
      <c r="BU7" s="418" t="s">
        <v>4</v>
      </c>
      <c r="BV7" s="416" t="s">
        <v>56</v>
      </c>
      <c r="BW7" s="298"/>
      <c r="BX7" s="313" t="s">
        <v>588</v>
      </c>
      <c r="BY7" s="299"/>
      <c r="BZ7" s="453" t="s">
        <v>77</v>
      </c>
      <c r="CA7" s="293">
        <v>6</v>
      </c>
      <c r="CB7" s="418" t="s">
        <v>4</v>
      </c>
      <c r="CC7" s="416" t="s">
        <v>56</v>
      </c>
      <c r="CD7" s="298"/>
      <c r="CE7" s="296" t="s">
        <v>552</v>
      </c>
      <c r="CF7" s="299"/>
      <c r="CG7" s="468" t="s">
        <v>78</v>
      </c>
      <c r="CH7" s="293">
        <v>6</v>
      </c>
    </row>
    <row r="8" spans="1:86" ht="39.6" customHeight="1" x14ac:dyDescent="0.3">
      <c r="A8" s="293">
        <v>7</v>
      </c>
      <c r="B8" s="418" t="s">
        <v>0</v>
      </c>
      <c r="C8" s="416" t="s">
        <v>54</v>
      </c>
      <c r="D8" s="289"/>
      <c r="E8" s="393" t="s">
        <v>458</v>
      </c>
      <c r="F8" s="291"/>
      <c r="G8" s="419" t="s">
        <v>180</v>
      </c>
      <c r="H8" s="293">
        <v>7</v>
      </c>
      <c r="I8" s="418" t="s">
        <v>2</v>
      </c>
      <c r="J8" s="416" t="s">
        <v>55</v>
      </c>
      <c r="K8" s="289"/>
      <c r="L8" s="402"/>
      <c r="M8" s="291"/>
      <c r="N8" s="419" t="s">
        <v>180</v>
      </c>
      <c r="O8" s="293">
        <v>7</v>
      </c>
      <c r="P8" s="418" t="s">
        <v>5</v>
      </c>
      <c r="Q8" s="418" t="s">
        <v>56</v>
      </c>
      <c r="R8" s="289"/>
      <c r="S8" s="406" t="s">
        <v>630</v>
      </c>
      <c r="T8" s="291"/>
      <c r="U8" s="419" t="s">
        <v>77</v>
      </c>
      <c r="V8" s="422">
        <v>7</v>
      </c>
      <c r="W8" s="418" t="s">
        <v>0</v>
      </c>
      <c r="X8" s="416" t="s">
        <v>56</v>
      </c>
      <c r="Y8" s="289"/>
      <c r="Z8" s="406" t="s">
        <v>444</v>
      </c>
      <c r="AA8" s="291"/>
      <c r="AB8" s="419" t="s">
        <v>77</v>
      </c>
      <c r="AC8" s="422">
        <v>7</v>
      </c>
      <c r="AD8" s="418" t="s">
        <v>3</v>
      </c>
      <c r="AE8" s="416" t="s">
        <v>55</v>
      </c>
      <c r="AF8" s="289"/>
      <c r="AG8" s="433"/>
      <c r="AH8" s="291"/>
      <c r="AI8" s="419" t="s">
        <v>180</v>
      </c>
      <c r="AJ8" s="293">
        <v>7</v>
      </c>
      <c r="AK8" s="419" t="s">
        <v>6</v>
      </c>
      <c r="AL8" s="418" t="s">
        <v>56</v>
      </c>
      <c r="AM8" s="316"/>
      <c r="AN8" s="494" t="s">
        <v>616</v>
      </c>
      <c r="AO8" s="291"/>
      <c r="AP8" s="419" t="s">
        <v>77</v>
      </c>
      <c r="AQ8" s="293">
        <v>7</v>
      </c>
      <c r="AR8" s="418" t="s">
        <v>1</v>
      </c>
      <c r="AS8" s="418"/>
      <c r="AT8" s="418" t="s">
        <v>56</v>
      </c>
      <c r="AU8" s="418"/>
      <c r="AV8" s="409" t="s">
        <v>563</v>
      </c>
      <c r="AW8" s="291"/>
      <c r="AX8" s="419" t="s">
        <v>77</v>
      </c>
      <c r="AY8" s="293">
        <v>7</v>
      </c>
      <c r="AZ8" s="419" t="s">
        <v>4</v>
      </c>
      <c r="BA8" s="418" t="s">
        <v>56</v>
      </c>
      <c r="BB8" s="298"/>
      <c r="BC8" s="296" t="s">
        <v>649</v>
      </c>
      <c r="BD8" s="299"/>
      <c r="BE8" s="419" t="s">
        <v>77</v>
      </c>
      <c r="BF8" s="293">
        <v>7</v>
      </c>
      <c r="BG8" s="419" t="s">
        <v>6</v>
      </c>
      <c r="BH8" s="416" t="s">
        <v>56</v>
      </c>
      <c r="BI8" s="289"/>
      <c r="BJ8" s="295" t="s">
        <v>522</v>
      </c>
      <c r="BK8" s="291"/>
      <c r="BL8" s="457" t="s">
        <v>77</v>
      </c>
      <c r="BM8" s="293">
        <v>7</v>
      </c>
      <c r="BN8" s="418" t="s">
        <v>2</v>
      </c>
      <c r="BO8" s="429" t="s">
        <v>55</v>
      </c>
      <c r="BP8" s="289"/>
      <c r="BQ8" s="310"/>
      <c r="BR8" s="291"/>
      <c r="BS8" s="419" t="s">
        <v>179</v>
      </c>
      <c r="BT8" s="293">
        <v>7</v>
      </c>
      <c r="BU8" s="418" t="s">
        <v>5</v>
      </c>
      <c r="BV8" s="416" t="s">
        <v>56</v>
      </c>
      <c r="BW8" s="298"/>
      <c r="BX8" s="472" t="s">
        <v>587</v>
      </c>
      <c r="BY8" s="299"/>
      <c r="BZ8" s="453" t="s">
        <v>77</v>
      </c>
      <c r="CA8" s="293">
        <v>7</v>
      </c>
      <c r="CB8" s="418" t="s">
        <v>5</v>
      </c>
      <c r="CC8" s="416" t="s">
        <v>56</v>
      </c>
      <c r="CD8" s="298"/>
      <c r="CE8" s="315" t="s">
        <v>509</v>
      </c>
      <c r="CF8" s="299"/>
      <c r="CG8" s="468" t="s">
        <v>78</v>
      </c>
      <c r="CH8" s="293">
        <v>7</v>
      </c>
    </row>
    <row r="9" spans="1:86" ht="39.6" customHeight="1" x14ac:dyDescent="0.3">
      <c r="A9" s="422">
        <v>8</v>
      </c>
      <c r="B9" s="418" t="s">
        <v>1</v>
      </c>
      <c r="C9" s="416" t="s">
        <v>181</v>
      </c>
      <c r="D9" s="312"/>
      <c r="E9" s="308" t="s">
        <v>478</v>
      </c>
      <c r="F9" s="291"/>
      <c r="G9" s="468" t="s">
        <v>426</v>
      </c>
      <c r="H9" s="293">
        <v>8</v>
      </c>
      <c r="I9" s="418" t="s">
        <v>3</v>
      </c>
      <c r="J9" s="416" t="s">
        <v>55</v>
      </c>
      <c r="K9" s="289"/>
      <c r="L9" s="308"/>
      <c r="M9" s="291"/>
      <c r="N9" s="419" t="s">
        <v>180</v>
      </c>
      <c r="O9" s="293">
        <v>8</v>
      </c>
      <c r="P9" s="418" t="s">
        <v>6</v>
      </c>
      <c r="Q9" s="418" t="s">
        <v>56</v>
      </c>
      <c r="R9" s="289"/>
      <c r="S9" s="318" t="s">
        <v>778</v>
      </c>
      <c r="T9" s="291"/>
      <c r="U9" s="473" t="s">
        <v>77</v>
      </c>
      <c r="V9" s="422">
        <v>8</v>
      </c>
      <c r="W9" s="418" t="s">
        <v>1</v>
      </c>
      <c r="X9" s="416" t="s">
        <v>56</v>
      </c>
      <c r="Y9" s="289"/>
      <c r="Z9" s="306" t="s">
        <v>576</v>
      </c>
      <c r="AA9" s="291"/>
      <c r="AB9" s="483" t="s">
        <v>77</v>
      </c>
      <c r="AC9" s="422">
        <v>8</v>
      </c>
      <c r="AD9" s="418" t="s">
        <v>4</v>
      </c>
      <c r="AE9" s="459" t="s">
        <v>54</v>
      </c>
      <c r="AF9" s="289"/>
      <c r="AG9" s="301" t="s">
        <v>639</v>
      </c>
      <c r="AH9" s="291"/>
      <c r="AI9" s="419" t="s">
        <v>170</v>
      </c>
      <c r="AJ9" s="293">
        <v>8</v>
      </c>
      <c r="AK9" s="419" t="s">
        <v>0</v>
      </c>
      <c r="AL9" s="418" t="s">
        <v>56</v>
      </c>
      <c r="AM9" s="302"/>
      <c r="AN9" s="412" t="s">
        <v>504</v>
      </c>
      <c r="AO9" s="291"/>
      <c r="AP9" s="419" t="s">
        <v>77</v>
      </c>
      <c r="AQ9" s="293">
        <v>8</v>
      </c>
      <c r="AR9" s="539" t="s">
        <v>2</v>
      </c>
      <c r="AS9" s="539"/>
      <c r="AT9" s="539" t="s">
        <v>55</v>
      </c>
      <c r="AU9" s="317"/>
      <c r="AV9" s="323" t="s">
        <v>562</v>
      </c>
      <c r="AW9" s="291"/>
      <c r="AX9" s="419" t="s">
        <v>180</v>
      </c>
      <c r="AY9" s="293">
        <v>8</v>
      </c>
      <c r="AZ9" s="419" t="s">
        <v>5</v>
      </c>
      <c r="BA9" s="418" t="s">
        <v>56</v>
      </c>
      <c r="BB9" s="298"/>
      <c r="BC9" s="295" t="s">
        <v>424</v>
      </c>
      <c r="BD9" s="299"/>
      <c r="BE9" s="419" t="s">
        <v>77</v>
      </c>
      <c r="BF9" s="423">
        <v>8</v>
      </c>
      <c r="BG9" s="419" t="s">
        <v>0</v>
      </c>
      <c r="BH9" s="416" t="s">
        <v>56</v>
      </c>
      <c r="BI9" s="289"/>
      <c r="BJ9" s="295" t="s">
        <v>523</v>
      </c>
      <c r="BK9" s="291"/>
      <c r="BL9" s="457" t="s">
        <v>77</v>
      </c>
      <c r="BM9" s="293">
        <v>8</v>
      </c>
      <c r="BN9" s="418" t="s">
        <v>3</v>
      </c>
      <c r="BO9" s="416" t="s">
        <v>55</v>
      </c>
      <c r="BP9" s="289"/>
      <c r="BQ9" s="295" t="s">
        <v>538</v>
      </c>
      <c r="BR9" s="291"/>
      <c r="BS9" s="419" t="s">
        <v>167</v>
      </c>
      <c r="BT9" s="423">
        <v>8</v>
      </c>
      <c r="BU9" s="418" t="s">
        <v>6</v>
      </c>
      <c r="BV9" s="416" t="s">
        <v>56</v>
      </c>
      <c r="BW9" s="289"/>
      <c r="BX9" s="296" t="s">
        <v>586</v>
      </c>
      <c r="BY9" s="291"/>
      <c r="BZ9" s="453" t="s">
        <v>77</v>
      </c>
      <c r="CA9" s="423">
        <v>8</v>
      </c>
      <c r="CB9" s="418" t="s">
        <v>6</v>
      </c>
      <c r="CC9" s="416" t="s">
        <v>56</v>
      </c>
      <c r="CD9" s="289"/>
      <c r="CE9" s="315" t="s">
        <v>513</v>
      </c>
      <c r="CF9" s="291"/>
      <c r="CG9" s="479" t="s">
        <v>167</v>
      </c>
      <c r="CH9" s="293">
        <v>8</v>
      </c>
    </row>
    <row r="10" spans="1:86" ht="41.25" customHeight="1" x14ac:dyDescent="0.3">
      <c r="A10" s="422">
        <v>9</v>
      </c>
      <c r="B10" s="418" t="s">
        <v>2</v>
      </c>
      <c r="C10" s="416" t="s">
        <v>55</v>
      </c>
      <c r="D10" s="289"/>
      <c r="E10" s="318"/>
      <c r="F10" s="291"/>
      <c r="G10" s="481" t="s">
        <v>180</v>
      </c>
      <c r="H10" s="422">
        <v>9</v>
      </c>
      <c r="I10" s="418" t="s">
        <v>4</v>
      </c>
      <c r="J10" s="418" t="s">
        <v>56</v>
      </c>
      <c r="K10" s="289"/>
      <c r="L10" s="313" t="s">
        <v>641</v>
      </c>
      <c r="M10" s="291"/>
      <c r="N10" s="419" t="s">
        <v>77</v>
      </c>
      <c r="O10" s="293">
        <v>9</v>
      </c>
      <c r="P10" s="418" t="s">
        <v>0</v>
      </c>
      <c r="Q10" s="418" t="s">
        <v>56</v>
      </c>
      <c r="R10" s="289"/>
      <c r="S10" s="301" t="s">
        <v>500</v>
      </c>
      <c r="T10" s="291"/>
      <c r="U10" s="473" t="s">
        <v>77</v>
      </c>
      <c r="V10" s="422">
        <v>9</v>
      </c>
      <c r="W10" s="418" t="s">
        <v>2</v>
      </c>
      <c r="X10" s="460" t="s">
        <v>55</v>
      </c>
      <c r="Y10" s="289"/>
      <c r="Z10" s="306"/>
      <c r="AA10" s="291"/>
      <c r="AB10" s="419" t="s">
        <v>180</v>
      </c>
      <c r="AC10" s="293">
        <v>9</v>
      </c>
      <c r="AD10" s="418" t="s">
        <v>5</v>
      </c>
      <c r="AE10" s="416" t="s">
        <v>54</v>
      </c>
      <c r="AF10" s="289"/>
      <c r="AG10" s="295" t="s">
        <v>640</v>
      </c>
      <c r="AH10" s="291"/>
      <c r="AI10" s="419" t="s">
        <v>170</v>
      </c>
      <c r="AJ10" s="293">
        <v>9</v>
      </c>
      <c r="AK10" s="419" t="s">
        <v>1</v>
      </c>
      <c r="AL10" s="418" t="s">
        <v>56</v>
      </c>
      <c r="AM10" s="289"/>
      <c r="AN10" s="486" t="s">
        <v>617</v>
      </c>
      <c r="AO10" s="291"/>
      <c r="AP10" s="419" t="s">
        <v>78</v>
      </c>
      <c r="AQ10" s="293">
        <v>9</v>
      </c>
      <c r="AR10" s="539" t="s">
        <v>3</v>
      </c>
      <c r="AS10" s="539"/>
      <c r="AT10" s="538" t="s">
        <v>55</v>
      </c>
      <c r="AU10" s="539"/>
      <c r="AV10" s="290" t="s">
        <v>491</v>
      </c>
      <c r="AW10" s="304"/>
      <c r="AX10" s="418" t="s">
        <v>180</v>
      </c>
      <c r="AY10" s="293">
        <v>9</v>
      </c>
      <c r="AZ10" s="419" t="s">
        <v>6</v>
      </c>
      <c r="BA10" s="418" t="s">
        <v>56</v>
      </c>
      <c r="BB10" s="289"/>
      <c r="BC10" s="295" t="s">
        <v>599</v>
      </c>
      <c r="BD10" s="291"/>
      <c r="BE10" s="419" t="s">
        <v>77</v>
      </c>
      <c r="BF10" s="423">
        <v>9</v>
      </c>
      <c r="BG10" s="419" t="s">
        <v>1</v>
      </c>
      <c r="BH10" s="416" t="s">
        <v>56</v>
      </c>
      <c r="BI10" s="289"/>
      <c r="BJ10" s="308" t="s">
        <v>594</v>
      </c>
      <c r="BK10" s="291"/>
      <c r="BL10" s="457" t="s">
        <v>77</v>
      </c>
      <c r="BM10" s="293">
        <v>9</v>
      </c>
      <c r="BN10" s="418" t="s">
        <v>4</v>
      </c>
      <c r="BO10" s="455" t="s">
        <v>55</v>
      </c>
      <c r="BP10" s="298"/>
      <c r="BQ10" s="310" t="s">
        <v>539</v>
      </c>
      <c r="BR10" s="299"/>
      <c r="BS10" s="419" t="s">
        <v>167</v>
      </c>
      <c r="BT10" s="423">
        <v>9</v>
      </c>
      <c r="BU10" s="418" t="s">
        <v>0</v>
      </c>
      <c r="BV10" s="416" t="s">
        <v>56</v>
      </c>
      <c r="BW10" s="289"/>
      <c r="BX10" s="308" t="s">
        <v>585</v>
      </c>
      <c r="BY10" s="291"/>
      <c r="BZ10" s="457" t="s">
        <v>77</v>
      </c>
      <c r="CA10" s="423">
        <v>9</v>
      </c>
      <c r="CB10" s="418" t="s">
        <v>0</v>
      </c>
      <c r="CC10" s="416" t="s">
        <v>56</v>
      </c>
      <c r="CD10" s="289"/>
      <c r="CE10" s="412"/>
      <c r="CF10" s="291"/>
      <c r="CG10" s="419" t="s">
        <v>174</v>
      </c>
      <c r="CH10" s="293">
        <v>9</v>
      </c>
    </row>
    <row r="11" spans="1:86" ht="39.6" customHeight="1" x14ac:dyDescent="0.3">
      <c r="A11" s="422">
        <v>10</v>
      </c>
      <c r="B11" s="418" t="s">
        <v>3</v>
      </c>
      <c r="C11" s="416" t="s">
        <v>55</v>
      </c>
      <c r="D11" s="289"/>
      <c r="E11" s="320" t="s">
        <v>425</v>
      </c>
      <c r="F11" s="291"/>
      <c r="G11" s="481" t="s">
        <v>180</v>
      </c>
      <c r="H11" s="422">
        <v>10</v>
      </c>
      <c r="I11" s="418" t="s">
        <v>5</v>
      </c>
      <c r="J11" s="418" t="s">
        <v>56</v>
      </c>
      <c r="K11" s="289"/>
      <c r="L11" s="411" t="s">
        <v>631</v>
      </c>
      <c r="M11" s="291"/>
      <c r="N11" s="419" t="s">
        <v>77</v>
      </c>
      <c r="O11" s="293">
        <v>10</v>
      </c>
      <c r="P11" s="418" t="s">
        <v>1</v>
      </c>
      <c r="Q11" s="418" t="s">
        <v>56</v>
      </c>
      <c r="R11" s="302"/>
      <c r="S11" s="301" t="s">
        <v>533</v>
      </c>
      <c r="T11" s="291"/>
      <c r="U11" s="468" t="s">
        <v>78</v>
      </c>
      <c r="V11" s="422">
        <v>10</v>
      </c>
      <c r="W11" s="418" t="s">
        <v>3</v>
      </c>
      <c r="X11" s="416" t="s">
        <v>55</v>
      </c>
      <c r="Y11" s="289"/>
      <c r="Z11" s="313"/>
      <c r="AA11" s="291"/>
      <c r="AB11" s="419" t="s">
        <v>167</v>
      </c>
      <c r="AC11" s="293">
        <v>10</v>
      </c>
      <c r="AD11" s="418" t="s">
        <v>6</v>
      </c>
      <c r="AE11" s="459" t="s">
        <v>54</v>
      </c>
      <c r="AF11" s="298"/>
      <c r="AG11" s="304" t="s">
        <v>171</v>
      </c>
      <c r="AH11" s="299"/>
      <c r="AI11" s="419" t="s">
        <v>407</v>
      </c>
      <c r="AJ11" s="293">
        <v>10</v>
      </c>
      <c r="AK11" s="419" t="s">
        <v>2</v>
      </c>
      <c r="AL11" s="418" t="s">
        <v>55</v>
      </c>
      <c r="AM11" s="302"/>
      <c r="AN11" s="435"/>
      <c r="AO11" s="291"/>
      <c r="AP11" s="419" t="s">
        <v>180</v>
      </c>
      <c r="AQ11" s="293">
        <v>10</v>
      </c>
      <c r="AR11" s="539" t="s">
        <v>4</v>
      </c>
      <c r="AS11" s="539"/>
      <c r="AT11" s="538" t="s">
        <v>55</v>
      </c>
      <c r="AU11" s="539"/>
      <c r="AV11" s="323" t="s">
        <v>471</v>
      </c>
      <c r="AW11" s="427"/>
      <c r="AX11" s="452" t="s">
        <v>180</v>
      </c>
      <c r="AY11" s="293">
        <v>10</v>
      </c>
      <c r="AZ11" s="419" t="s">
        <v>0</v>
      </c>
      <c r="BA11" s="418" t="s">
        <v>56</v>
      </c>
      <c r="BB11" s="289"/>
      <c r="BC11" s="295"/>
      <c r="BD11" s="291"/>
      <c r="BE11" s="419" t="s">
        <v>77</v>
      </c>
      <c r="BF11" s="423">
        <v>10</v>
      </c>
      <c r="BG11" s="419" t="s">
        <v>2</v>
      </c>
      <c r="BH11" s="416" t="s">
        <v>55</v>
      </c>
      <c r="BI11" s="289"/>
      <c r="BJ11" s="404" t="s">
        <v>171</v>
      </c>
      <c r="BK11" s="291"/>
      <c r="BL11" s="457" t="s">
        <v>180</v>
      </c>
      <c r="BM11" s="293">
        <v>10</v>
      </c>
      <c r="BN11" s="418" t="s">
        <v>5</v>
      </c>
      <c r="BO11" s="455" t="s">
        <v>56</v>
      </c>
      <c r="BP11" s="298"/>
      <c r="BQ11" s="542" t="s">
        <v>537</v>
      </c>
      <c r="BR11" s="299"/>
      <c r="BS11" s="468" t="s">
        <v>78</v>
      </c>
      <c r="BT11" s="293">
        <v>10</v>
      </c>
      <c r="BU11" s="418" t="s">
        <v>1</v>
      </c>
      <c r="BV11" s="416" t="s">
        <v>56</v>
      </c>
      <c r="BW11" s="298"/>
      <c r="BX11" s="306"/>
      <c r="BY11" s="299"/>
      <c r="BZ11" s="457" t="s">
        <v>77</v>
      </c>
      <c r="CA11" s="423">
        <v>10</v>
      </c>
      <c r="CB11" s="418" t="s">
        <v>1</v>
      </c>
      <c r="CC11" s="416" t="s">
        <v>56</v>
      </c>
      <c r="CD11" s="298"/>
      <c r="CE11" s="295" t="s">
        <v>487</v>
      </c>
      <c r="CF11" s="299"/>
      <c r="CG11" s="473" t="s">
        <v>174</v>
      </c>
      <c r="CH11" s="293">
        <v>10</v>
      </c>
    </row>
    <row r="12" spans="1:86" ht="39.6" customHeight="1" x14ac:dyDescent="0.3">
      <c r="A12" s="422">
        <v>11</v>
      </c>
      <c r="B12" s="418" t="s">
        <v>4</v>
      </c>
      <c r="C12" s="416" t="s">
        <v>56</v>
      </c>
      <c r="D12" s="289"/>
      <c r="E12" s="297" t="s">
        <v>764</v>
      </c>
      <c r="F12" s="291"/>
      <c r="G12" s="468" t="s">
        <v>78</v>
      </c>
      <c r="H12" s="293">
        <v>11</v>
      </c>
      <c r="I12" s="418" t="s">
        <v>6</v>
      </c>
      <c r="J12" s="418" t="s">
        <v>56</v>
      </c>
      <c r="K12" s="289"/>
      <c r="L12" s="414" t="s">
        <v>632</v>
      </c>
      <c r="M12" s="291"/>
      <c r="N12" s="468" t="s">
        <v>173</v>
      </c>
      <c r="O12" s="293">
        <v>11</v>
      </c>
      <c r="P12" s="418" t="s">
        <v>2</v>
      </c>
      <c r="Q12" s="418" t="s">
        <v>55</v>
      </c>
      <c r="R12" s="289"/>
      <c r="S12" s="321" t="s">
        <v>232</v>
      </c>
      <c r="T12" s="291"/>
      <c r="U12" s="419" t="s">
        <v>180</v>
      </c>
      <c r="V12" s="422">
        <v>11</v>
      </c>
      <c r="W12" s="418" t="s">
        <v>4</v>
      </c>
      <c r="X12" s="460" t="s">
        <v>56</v>
      </c>
      <c r="Y12" s="289"/>
      <c r="Z12" s="320" t="s">
        <v>558</v>
      </c>
      <c r="AA12" s="291"/>
      <c r="AB12" s="419" t="s">
        <v>77</v>
      </c>
      <c r="AC12" s="293">
        <v>11</v>
      </c>
      <c r="AD12" s="418" t="s">
        <v>0</v>
      </c>
      <c r="AE12" s="459" t="s">
        <v>55</v>
      </c>
      <c r="AF12" s="289"/>
      <c r="AG12" s="434" t="s">
        <v>441</v>
      </c>
      <c r="AH12" s="291"/>
      <c r="AI12" s="419" t="s">
        <v>167</v>
      </c>
      <c r="AJ12" s="293">
        <v>11</v>
      </c>
      <c r="AK12" s="419" t="s">
        <v>3</v>
      </c>
      <c r="AL12" s="418" t="s">
        <v>55</v>
      </c>
      <c r="AM12" s="302"/>
      <c r="AN12" s="435"/>
      <c r="AO12" s="291"/>
      <c r="AP12" s="419" t="s">
        <v>180</v>
      </c>
      <c r="AQ12" s="293">
        <v>11</v>
      </c>
      <c r="AR12" s="539" t="s">
        <v>5</v>
      </c>
      <c r="AS12" s="539"/>
      <c r="AT12" s="538" t="s">
        <v>22</v>
      </c>
      <c r="AU12" s="539"/>
      <c r="AV12" s="290" t="s">
        <v>485</v>
      </c>
      <c r="AW12" s="291"/>
      <c r="AX12" s="418" t="s">
        <v>180</v>
      </c>
      <c r="AY12" s="293">
        <v>11</v>
      </c>
      <c r="AZ12" s="419" t="s">
        <v>1</v>
      </c>
      <c r="BA12" s="418" t="s">
        <v>56</v>
      </c>
      <c r="BB12" s="289"/>
      <c r="BC12" s="295" t="s">
        <v>600</v>
      </c>
      <c r="BD12" s="291"/>
      <c r="BE12" s="419" t="s">
        <v>77</v>
      </c>
      <c r="BF12" s="293">
        <v>11</v>
      </c>
      <c r="BG12" s="419" t="s">
        <v>3</v>
      </c>
      <c r="BH12" s="416" t="s">
        <v>55</v>
      </c>
      <c r="BI12" s="289"/>
      <c r="BJ12" s="295" t="s">
        <v>171</v>
      </c>
      <c r="BK12" s="291"/>
      <c r="BL12" s="419" t="s">
        <v>180</v>
      </c>
      <c r="BM12" s="293">
        <v>11</v>
      </c>
      <c r="BN12" s="418" t="s">
        <v>6</v>
      </c>
      <c r="BO12" s="416" t="s">
        <v>56</v>
      </c>
      <c r="BP12" s="298"/>
      <c r="BQ12" s="296" t="s">
        <v>652</v>
      </c>
      <c r="BR12" s="299"/>
      <c r="BS12" s="465" t="s">
        <v>77</v>
      </c>
      <c r="BT12" s="423">
        <v>11</v>
      </c>
      <c r="BU12" s="418" t="s">
        <v>2</v>
      </c>
      <c r="BV12" s="420" t="s">
        <v>55</v>
      </c>
      <c r="BW12" s="298"/>
      <c r="BX12" s="436" t="s">
        <v>68</v>
      </c>
      <c r="BY12" s="299"/>
      <c r="BZ12" s="419" t="s">
        <v>167</v>
      </c>
      <c r="CA12" s="293">
        <v>11</v>
      </c>
      <c r="CB12" s="418" t="s">
        <v>2</v>
      </c>
      <c r="CC12" s="416" t="s">
        <v>55</v>
      </c>
      <c r="CD12" s="289"/>
      <c r="CE12" s="295" t="s">
        <v>470</v>
      </c>
      <c r="CF12" s="291"/>
      <c r="CG12" s="419" t="s">
        <v>180</v>
      </c>
      <c r="CH12" s="293">
        <v>11</v>
      </c>
    </row>
    <row r="13" spans="1:86" ht="46.5" customHeight="1" x14ac:dyDescent="0.3">
      <c r="A13" s="422">
        <v>12</v>
      </c>
      <c r="B13" s="418" t="s">
        <v>5</v>
      </c>
      <c r="C13" s="416" t="s">
        <v>56</v>
      </c>
      <c r="D13" s="289"/>
      <c r="E13" s="401" t="s">
        <v>767</v>
      </c>
      <c r="F13" s="291"/>
      <c r="G13" s="419" t="s">
        <v>77</v>
      </c>
      <c r="H13" s="293">
        <v>12</v>
      </c>
      <c r="I13" s="418" t="s">
        <v>0</v>
      </c>
      <c r="J13" s="416" t="s">
        <v>56</v>
      </c>
      <c r="K13" s="289"/>
      <c r="L13" s="414" t="s">
        <v>770</v>
      </c>
      <c r="M13" s="291"/>
      <c r="N13" s="468" t="s">
        <v>78</v>
      </c>
      <c r="O13" s="293">
        <v>12</v>
      </c>
      <c r="P13" s="418" t="s">
        <v>3</v>
      </c>
      <c r="Q13" s="418" t="s">
        <v>55</v>
      </c>
      <c r="R13" s="289"/>
      <c r="S13" s="321"/>
      <c r="T13" s="291"/>
      <c r="U13" s="419" t="s">
        <v>167</v>
      </c>
      <c r="V13" s="422">
        <v>12</v>
      </c>
      <c r="W13" s="418" t="s">
        <v>5</v>
      </c>
      <c r="X13" s="416" t="s">
        <v>56</v>
      </c>
      <c r="Y13" s="289"/>
      <c r="Z13" s="296" t="s">
        <v>560</v>
      </c>
      <c r="AA13" s="291"/>
      <c r="AB13" s="419" t="s">
        <v>77</v>
      </c>
      <c r="AC13" s="293">
        <v>12</v>
      </c>
      <c r="AD13" s="418" t="s">
        <v>1</v>
      </c>
      <c r="AE13" s="416" t="s">
        <v>54</v>
      </c>
      <c r="AF13" s="289"/>
      <c r="AG13" s="225"/>
      <c r="AH13" s="291"/>
      <c r="AI13" s="419" t="s">
        <v>167</v>
      </c>
      <c r="AJ13" s="293">
        <v>12</v>
      </c>
      <c r="AK13" s="419" t="s">
        <v>4</v>
      </c>
      <c r="AL13" s="418" t="s">
        <v>56</v>
      </c>
      <c r="AM13" s="289"/>
      <c r="AN13" s="411" t="s">
        <v>413</v>
      </c>
      <c r="AO13" s="291"/>
      <c r="AP13" s="419" t="s">
        <v>77</v>
      </c>
      <c r="AQ13" s="293">
        <v>12</v>
      </c>
      <c r="AR13" s="539" t="s">
        <v>6</v>
      </c>
      <c r="AS13" s="539"/>
      <c r="AT13" s="538" t="s">
        <v>22</v>
      </c>
      <c r="AU13" s="539"/>
      <c r="AV13" s="296" t="s">
        <v>485</v>
      </c>
      <c r="AW13" s="291"/>
      <c r="AX13" s="418" t="s">
        <v>180</v>
      </c>
      <c r="AY13" s="293">
        <v>12</v>
      </c>
      <c r="AZ13" s="419" t="s">
        <v>2</v>
      </c>
      <c r="BA13" s="416" t="s">
        <v>55</v>
      </c>
      <c r="BB13" s="289"/>
      <c r="BC13" s="297"/>
      <c r="BD13" s="291"/>
      <c r="BE13" s="419" t="s">
        <v>180</v>
      </c>
      <c r="BF13" s="293">
        <v>12</v>
      </c>
      <c r="BG13" s="419" t="s">
        <v>4</v>
      </c>
      <c r="BH13" s="416" t="s">
        <v>56</v>
      </c>
      <c r="BI13" s="298"/>
      <c r="BJ13" s="405" t="s">
        <v>438</v>
      </c>
      <c r="BK13" s="299"/>
      <c r="BL13" s="457" t="s">
        <v>77</v>
      </c>
      <c r="BM13" s="293">
        <v>12</v>
      </c>
      <c r="BN13" s="418" t="s">
        <v>0</v>
      </c>
      <c r="BO13" s="416" t="s">
        <v>56</v>
      </c>
      <c r="BP13" s="289"/>
      <c r="BQ13" s="305" t="s">
        <v>451</v>
      </c>
      <c r="BR13" s="291"/>
      <c r="BS13" s="419" t="s">
        <v>77</v>
      </c>
      <c r="BT13" s="423">
        <v>12</v>
      </c>
      <c r="BU13" s="418" t="s">
        <v>3</v>
      </c>
      <c r="BV13" s="416" t="s">
        <v>55</v>
      </c>
      <c r="BW13" s="298"/>
      <c r="BX13" s="295" t="s">
        <v>171</v>
      </c>
      <c r="BY13" s="299"/>
      <c r="BZ13" s="419" t="s">
        <v>167</v>
      </c>
      <c r="CA13" s="293">
        <v>12</v>
      </c>
      <c r="CB13" s="418" t="s">
        <v>3</v>
      </c>
      <c r="CC13" s="416" t="s">
        <v>55</v>
      </c>
      <c r="CD13" s="298"/>
      <c r="CE13" s="295" t="s">
        <v>171</v>
      </c>
      <c r="CF13" s="299"/>
      <c r="CG13" s="419" t="s">
        <v>167</v>
      </c>
      <c r="CH13" s="293">
        <v>12</v>
      </c>
    </row>
    <row r="14" spans="1:86" ht="42" customHeight="1" x14ac:dyDescent="0.3">
      <c r="A14" s="422">
        <v>13</v>
      </c>
      <c r="B14" s="418" t="s">
        <v>6</v>
      </c>
      <c r="C14" s="416" t="s">
        <v>56</v>
      </c>
      <c r="D14" s="289"/>
      <c r="E14" s="294" t="s">
        <v>768</v>
      </c>
      <c r="F14" s="291"/>
      <c r="G14" s="419" t="s">
        <v>77</v>
      </c>
      <c r="H14" s="293">
        <v>13</v>
      </c>
      <c r="I14" s="418" t="s">
        <v>1</v>
      </c>
      <c r="J14" s="416" t="s">
        <v>56</v>
      </c>
      <c r="K14" s="289"/>
      <c r="L14" s="414" t="s">
        <v>771</v>
      </c>
      <c r="M14" s="322"/>
      <c r="N14" s="468" t="s">
        <v>78</v>
      </c>
      <c r="O14" s="293">
        <v>13</v>
      </c>
      <c r="P14" s="418" t="s">
        <v>4</v>
      </c>
      <c r="Q14" s="416" t="s">
        <v>56</v>
      </c>
      <c r="R14" s="430"/>
      <c r="S14" s="410" t="s">
        <v>609</v>
      </c>
      <c r="T14" s="291"/>
      <c r="U14" s="468" t="s">
        <v>78</v>
      </c>
      <c r="V14" s="422">
        <v>13</v>
      </c>
      <c r="W14" s="418" t="s">
        <v>6</v>
      </c>
      <c r="X14" s="416" t="s">
        <v>56</v>
      </c>
      <c r="Y14" s="298"/>
      <c r="Z14" s="301" t="s">
        <v>646</v>
      </c>
      <c r="AA14" s="291"/>
      <c r="AB14" s="419" t="s">
        <v>77</v>
      </c>
      <c r="AC14" s="293">
        <v>13</v>
      </c>
      <c r="AD14" s="418" t="s">
        <v>2</v>
      </c>
      <c r="AE14" s="416" t="s">
        <v>55</v>
      </c>
      <c r="AF14" s="289"/>
      <c r="AG14" s="225"/>
      <c r="AH14" s="291"/>
      <c r="AI14" s="419" t="s">
        <v>170</v>
      </c>
      <c r="AJ14" s="293">
        <v>13</v>
      </c>
      <c r="AK14" s="419" t="s">
        <v>5</v>
      </c>
      <c r="AL14" s="418" t="s">
        <v>56</v>
      </c>
      <c r="AM14" s="289"/>
      <c r="AN14" s="403" t="s">
        <v>620</v>
      </c>
      <c r="AO14" s="291"/>
      <c r="AP14" s="419" t="s">
        <v>77</v>
      </c>
      <c r="AQ14" s="293">
        <v>13</v>
      </c>
      <c r="AR14" s="539" t="s">
        <v>0</v>
      </c>
      <c r="AS14" s="539"/>
      <c r="AT14" s="539" t="s">
        <v>56</v>
      </c>
      <c r="AU14" s="539"/>
      <c r="AV14" s="320" t="s">
        <v>475</v>
      </c>
      <c r="AW14" s="291"/>
      <c r="AX14" s="418" t="s">
        <v>77</v>
      </c>
      <c r="AY14" s="293">
        <v>13</v>
      </c>
      <c r="AZ14" s="419" t="s">
        <v>3</v>
      </c>
      <c r="BA14" s="416" t="s">
        <v>55</v>
      </c>
      <c r="BB14" s="289"/>
      <c r="BC14" s="296" t="s">
        <v>428</v>
      </c>
      <c r="BD14" s="291"/>
      <c r="BE14" s="419" t="s">
        <v>167</v>
      </c>
      <c r="BF14" s="293">
        <v>13</v>
      </c>
      <c r="BG14" s="419" t="s">
        <v>5</v>
      </c>
      <c r="BH14" s="416" t="s">
        <v>56</v>
      </c>
      <c r="BI14" s="298"/>
      <c r="BJ14" s="405" t="s">
        <v>494</v>
      </c>
      <c r="BK14" s="299"/>
      <c r="BL14" s="457" t="s">
        <v>77</v>
      </c>
      <c r="BM14" s="293">
        <v>13</v>
      </c>
      <c r="BN14" s="418" t="s">
        <v>1</v>
      </c>
      <c r="BO14" s="416" t="s">
        <v>56</v>
      </c>
      <c r="BP14" s="298"/>
      <c r="BQ14" s="315" t="s">
        <v>566</v>
      </c>
      <c r="BR14" s="299"/>
      <c r="BS14" s="419" t="s">
        <v>77</v>
      </c>
      <c r="BT14" s="293">
        <v>13</v>
      </c>
      <c r="BU14" s="418" t="s">
        <v>4</v>
      </c>
      <c r="BV14" s="416" t="s">
        <v>55</v>
      </c>
      <c r="BW14" s="298"/>
      <c r="BX14" s="320" t="s">
        <v>567</v>
      </c>
      <c r="BY14" s="299"/>
      <c r="BZ14" s="453" t="s">
        <v>77</v>
      </c>
      <c r="CA14" s="293">
        <v>13</v>
      </c>
      <c r="CB14" s="418" t="s">
        <v>4</v>
      </c>
      <c r="CC14" s="416" t="s">
        <v>56</v>
      </c>
      <c r="CD14" s="298"/>
      <c r="CE14" s="296" t="s">
        <v>527</v>
      </c>
      <c r="CF14" s="299"/>
      <c r="CG14" s="419" t="s">
        <v>174</v>
      </c>
      <c r="CH14" s="293">
        <v>13</v>
      </c>
    </row>
    <row r="15" spans="1:86" ht="40.5" customHeight="1" x14ac:dyDescent="0.3">
      <c r="A15" s="422">
        <v>14</v>
      </c>
      <c r="B15" s="418" t="s">
        <v>0</v>
      </c>
      <c r="C15" s="416" t="s">
        <v>56</v>
      </c>
      <c r="D15" s="289"/>
      <c r="E15" s="393" t="s">
        <v>624</v>
      </c>
      <c r="F15" s="291"/>
      <c r="G15" s="419" t="s">
        <v>77</v>
      </c>
      <c r="H15" s="293">
        <v>14</v>
      </c>
      <c r="I15" s="418" t="s">
        <v>2</v>
      </c>
      <c r="J15" s="416" t="s">
        <v>55</v>
      </c>
      <c r="K15" s="289"/>
      <c r="L15" s="290"/>
      <c r="M15" s="299"/>
      <c r="N15" s="419" t="s">
        <v>180</v>
      </c>
      <c r="O15" s="293">
        <v>14</v>
      </c>
      <c r="P15" s="418" t="s">
        <v>5</v>
      </c>
      <c r="Q15" s="416" t="s">
        <v>56</v>
      </c>
      <c r="R15" s="289"/>
      <c r="S15" s="325" t="s">
        <v>488</v>
      </c>
      <c r="T15" s="291"/>
      <c r="U15" s="419" t="s">
        <v>77</v>
      </c>
      <c r="V15" s="422">
        <v>14</v>
      </c>
      <c r="W15" s="418" t="s">
        <v>0</v>
      </c>
      <c r="X15" s="416" t="s">
        <v>56</v>
      </c>
      <c r="Y15" s="289"/>
      <c r="Z15" s="301" t="s">
        <v>559</v>
      </c>
      <c r="AA15" s="291"/>
      <c r="AB15" s="419" t="s">
        <v>77</v>
      </c>
      <c r="AC15" s="422">
        <v>14</v>
      </c>
      <c r="AD15" s="418" t="s">
        <v>3</v>
      </c>
      <c r="AE15" s="416" t="s">
        <v>55</v>
      </c>
      <c r="AF15" s="289"/>
      <c r="AG15" s="225"/>
      <c r="AH15" s="291"/>
      <c r="AI15" s="419" t="s">
        <v>170</v>
      </c>
      <c r="AJ15" s="293">
        <v>14</v>
      </c>
      <c r="AK15" s="419" t="s">
        <v>6</v>
      </c>
      <c r="AL15" s="418" t="s">
        <v>56</v>
      </c>
      <c r="AM15" s="289"/>
      <c r="AN15" s="320" t="s">
        <v>619</v>
      </c>
      <c r="AO15" s="291"/>
      <c r="AP15" s="419" t="s">
        <v>77</v>
      </c>
      <c r="AQ15" s="293">
        <v>14</v>
      </c>
      <c r="AR15" s="418" t="s">
        <v>1</v>
      </c>
      <c r="AS15" s="418"/>
      <c r="AT15" s="418" t="s">
        <v>56</v>
      </c>
      <c r="AU15" s="418"/>
      <c r="AV15" s="323"/>
      <c r="AW15" s="291"/>
      <c r="AX15" s="418" t="s">
        <v>77</v>
      </c>
      <c r="AY15" s="293">
        <v>14</v>
      </c>
      <c r="AZ15" s="419" t="s">
        <v>4</v>
      </c>
      <c r="BA15" s="416" t="s">
        <v>56</v>
      </c>
      <c r="BB15" s="298"/>
      <c r="BC15" s="320" t="s">
        <v>604</v>
      </c>
      <c r="BD15" s="299"/>
      <c r="BE15" s="419" t="s">
        <v>77</v>
      </c>
      <c r="BF15" s="293">
        <v>14</v>
      </c>
      <c r="BG15" s="419" t="s">
        <v>6</v>
      </c>
      <c r="BH15" s="418" t="s">
        <v>56</v>
      </c>
      <c r="BI15" s="289"/>
      <c r="BJ15" s="412" t="s">
        <v>650</v>
      </c>
      <c r="BK15" s="291"/>
      <c r="BL15" s="457" t="s">
        <v>77</v>
      </c>
      <c r="BM15" s="293">
        <v>14</v>
      </c>
      <c r="BN15" s="418" t="s">
        <v>2</v>
      </c>
      <c r="BO15" s="416" t="s">
        <v>55</v>
      </c>
      <c r="BP15" s="298"/>
      <c r="BQ15" s="394" t="s">
        <v>621</v>
      </c>
      <c r="BR15" s="299"/>
      <c r="BS15" s="419" t="s">
        <v>180</v>
      </c>
      <c r="BT15" s="293">
        <v>14</v>
      </c>
      <c r="BU15" s="418" t="s">
        <v>5</v>
      </c>
      <c r="BV15" s="416" t="s">
        <v>56</v>
      </c>
      <c r="BW15" s="298"/>
      <c r="BX15" s="296" t="s">
        <v>459</v>
      </c>
      <c r="BY15" s="299"/>
      <c r="BZ15" s="453" t="s">
        <v>77</v>
      </c>
      <c r="CA15" s="293">
        <v>14</v>
      </c>
      <c r="CB15" s="418" t="s">
        <v>5</v>
      </c>
      <c r="CC15" s="416" t="s">
        <v>56</v>
      </c>
      <c r="CD15" s="298"/>
      <c r="CE15" s="472" t="s">
        <v>528</v>
      </c>
      <c r="CF15" s="299"/>
      <c r="CG15" s="419" t="s">
        <v>174</v>
      </c>
      <c r="CH15" s="293">
        <v>14</v>
      </c>
    </row>
    <row r="16" spans="1:86" ht="42" customHeight="1" x14ac:dyDescent="0.3">
      <c r="A16" s="422">
        <v>15</v>
      </c>
      <c r="B16" s="418" t="s">
        <v>1</v>
      </c>
      <c r="C16" s="416" t="s">
        <v>181</v>
      </c>
      <c r="D16" s="289"/>
      <c r="E16" s="409" t="s">
        <v>765</v>
      </c>
      <c r="F16" s="291"/>
      <c r="G16" s="419" t="s">
        <v>77</v>
      </c>
      <c r="H16" s="422">
        <v>15</v>
      </c>
      <c r="I16" s="418" t="s">
        <v>3</v>
      </c>
      <c r="J16" s="416" t="s">
        <v>55</v>
      </c>
      <c r="K16" s="289"/>
      <c r="L16" s="437"/>
      <c r="M16" s="291"/>
      <c r="N16" s="419" t="s">
        <v>180</v>
      </c>
      <c r="O16" s="293">
        <v>15</v>
      </c>
      <c r="P16" s="418" t="s">
        <v>6</v>
      </c>
      <c r="Q16" s="416" t="s">
        <v>56</v>
      </c>
      <c r="R16" s="289"/>
      <c r="S16" s="318" t="s">
        <v>570</v>
      </c>
      <c r="T16" s="291"/>
      <c r="U16" s="419" t="s">
        <v>77</v>
      </c>
      <c r="V16" s="422">
        <v>15</v>
      </c>
      <c r="W16" s="418" t="s">
        <v>1</v>
      </c>
      <c r="X16" s="416" t="s">
        <v>56</v>
      </c>
      <c r="Y16" s="289"/>
      <c r="Z16" s="301" t="s">
        <v>520</v>
      </c>
      <c r="AA16" s="291"/>
      <c r="AB16" s="483" t="s">
        <v>77</v>
      </c>
      <c r="AC16" s="422">
        <v>15</v>
      </c>
      <c r="AD16" s="418" t="s">
        <v>4</v>
      </c>
      <c r="AE16" s="416" t="s">
        <v>54</v>
      </c>
      <c r="AF16" s="289"/>
      <c r="AG16" s="469"/>
      <c r="AH16" s="291"/>
      <c r="AI16" s="419" t="s">
        <v>170</v>
      </c>
      <c r="AJ16" s="293">
        <v>15</v>
      </c>
      <c r="AK16" s="419" t="s">
        <v>0</v>
      </c>
      <c r="AL16" s="418" t="s">
        <v>56</v>
      </c>
      <c r="AM16" s="289"/>
      <c r="AN16" s="295" t="s">
        <v>492</v>
      </c>
      <c r="AO16" s="291"/>
      <c r="AP16" s="419" t="s">
        <v>77</v>
      </c>
      <c r="AQ16" s="293">
        <v>15</v>
      </c>
      <c r="AR16" s="418" t="s">
        <v>2</v>
      </c>
      <c r="AS16" s="418"/>
      <c r="AT16" s="418" t="s">
        <v>55</v>
      </c>
      <c r="AU16" s="317"/>
      <c r="AV16" s="310" t="s">
        <v>469</v>
      </c>
      <c r="AW16" s="291"/>
      <c r="AX16" s="418" t="s">
        <v>180</v>
      </c>
      <c r="AY16" s="293">
        <v>15</v>
      </c>
      <c r="AZ16" s="419" t="s">
        <v>5</v>
      </c>
      <c r="BA16" s="416" t="s">
        <v>56</v>
      </c>
      <c r="BB16" s="298"/>
      <c r="BC16" s="313" t="s">
        <v>601</v>
      </c>
      <c r="BD16" s="299"/>
      <c r="BE16" s="419" t="s">
        <v>77</v>
      </c>
      <c r="BF16" s="423">
        <v>15</v>
      </c>
      <c r="BG16" s="419" t="s">
        <v>0</v>
      </c>
      <c r="BH16" s="418" t="s">
        <v>56</v>
      </c>
      <c r="BI16" s="289"/>
      <c r="BJ16" s="295"/>
      <c r="BK16" s="291"/>
      <c r="BL16" s="457" t="s">
        <v>77</v>
      </c>
      <c r="BM16" s="293">
        <v>15</v>
      </c>
      <c r="BN16" s="418" t="s">
        <v>3</v>
      </c>
      <c r="BO16" s="416" t="s">
        <v>55</v>
      </c>
      <c r="BP16" s="289"/>
      <c r="BQ16" s="394" t="s">
        <v>473</v>
      </c>
      <c r="BR16" s="291"/>
      <c r="BS16" s="419" t="s">
        <v>167</v>
      </c>
      <c r="BT16" s="423">
        <v>15</v>
      </c>
      <c r="BU16" s="418" t="s">
        <v>6</v>
      </c>
      <c r="BV16" s="416" t="s">
        <v>56</v>
      </c>
      <c r="BW16" s="289"/>
      <c r="BX16" s="296" t="s">
        <v>497</v>
      </c>
      <c r="BY16" s="291"/>
      <c r="BZ16" s="453" t="s">
        <v>77</v>
      </c>
      <c r="CA16" s="423">
        <v>15</v>
      </c>
      <c r="CB16" s="418" t="s">
        <v>6</v>
      </c>
      <c r="CC16" s="416" t="s">
        <v>56</v>
      </c>
      <c r="CD16" s="289"/>
      <c r="CE16" s="309" t="s">
        <v>529</v>
      </c>
      <c r="CF16" s="291"/>
      <c r="CG16" s="419" t="s">
        <v>174</v>
      </c>
      <c r="CH16" s="293">
        <v>15</v>
      </c>
    </row>
    <row r="17" spans="1:86" ht="45" customHeight="1" x14ac:dyDescent="0.3">
      <c r="A17" s="422">
        <v>16</v>
      </c>
      <c r="B17" s="418" t="s">
        <v>2</v>
      </c>
      <c r="C17" s="416" t="s">
        <v>55</v>
      </c>
      <c r="D17" s="289"/>
      <c r="E17" s="318"/>
      <c r="F17" s="291"/>
      <c r="G17" s="419" t="s">
        <v>180</v>
      </c>
      <c r="H17" s="422">
        <v>16</v>
      </c>
      <c r="I17" s="418" t="s">
        <v>4</v>
      </c>
      <c r="J17" s="416" t="s">
        <v>56</v>
      </c>
      <c r="K17" s="289"/>
      <c r="L17" s="310" t="s">
        <v>773</v>
      </c>
      <c r="M17" s="291"/>
      <c r="N17" s="419" t="s">
        <v>77</v>
      </c>
      <c r="O17" s="293">
        <v>16</v>
      </c>
      <c r="P17" s="418" t="s">
        <v>0</v>
      </c>
      <c r="Q17" s="480" t="s">
        <v>56</v>
      </c>
      <c r="R17" s="289"/>
      <c r="S17" s="318" t="s">
        <v>572</v>
      </c>
      <c r="T17" s="291"/>
      <c r="U17" s="419" t="s">
        <v>77</v>
      </c>
      <c r="V17" s="422">
        <v>16</v>
      </c>
      <c r="W17" s="418" t="s">
        <v>2</v>
      </c>
      <c r="X17" s="459" t="s">
        <v>55</v>
      </c>
      <c r="Y17" s="289"/>
      <c r="Z17" s="323"/>
      <c r="AA17" s="291"/>
      <c r="AB17" s="419" t="s">
        <v>180</v>
      </c>
      <c r="AC17" s="293">
        <v>16</v>
      </c>
      <c r="AD17" s="418" t="s">
        <v>5</v>
      </c>
      <c r="AE17" s="416" t="s">
        <v>54</v>
      </c>
      <c r="AF17" s="289"/>
      <c r="AG17" s="295"/>
      <c r="AH17" s="291"/>
      <c r="AI17" s="419" t="s">
        <v>170</v>
      </c>
      <c r="AJ17" s="293">
        <v>16</v>
      </c>
      <c r="AK17" s="419" t="s">
        <v>1</v>
      </c>
      <c r="AL17" s="418" t="s">
        <v>56</v>
      </c>
      <c r="AM17" s="289"/>
      <c r="AN17" s="320" t="s">
        <v>532</v>
      </c>
      <c r="AO17" s="291"/>
      <c r="AP17" s="419" t="s">
        <v>77</v>
      </c>
      <c r="AQ17" s="293">
        <v>16</v>
      </c>
      <c r="AR17" s="418" t="s">
        <v>3</v>
      </c>
      <c r="AS17" s="418"/>
      <c r="AT17" s="416" t="s">
        <v>55</v>
      </c>
      <c r="AU17" s="418"/>
      <c r="AV17" s="438"/>
      <c r="AW17" s="304"/>
      <c r="AX17" s="418" t="s">
        <v>180</v>
      </c>
      <c r="AY17" s="293">
        <v>16</v>
      </c>
      <c r="AZ17" s="419" t="s">
        <v>6</v>
      </c>
      <c r="BA17" s="416" t="s">
        <v>56</v>
      </c>
      <c r="BB17" s="289"/>
      <c r="BC17" s="296" t="s">
        <v>602</v>
      </c>
      <c r="BD17" s="291"/>
      <c r="BE17" s="419" t="s">
        <v>77</v>
      </c>
      <c r="BF17" s="423">
        <v>16</v>
      </c>
      <c r="BG17" s="419" t="s">
        <v>1</v>
      </c>
      <c r="BH17" s="418" t="s">
        <v>56</v>
      </c>
      <c r="BI17" s="316"/>
      <c r="BJ17" s="295" t="s">
        <v>417</v>
      </c>
      <c r="BK17" s="291"/>
      <c r="BL17" s="457" t="s">
        <v>77</v>
      </c>
      <c r="BM17" s="293">
        <v>16</v>
      </c>
      <c r="BN17" s="418" t="s">
        <v>4</v>
      </c>
      <c r="BO17" s="416" t="s">
        <v>56</v>
      </c>
      <c r="BP17" s="298"/>
      <c r="BQ17" s="313"/>
      <c r="BR17" s="299"/>
      <c r="BS17" s="419" t="s">
        <v>77</v>
      </c>
      <c r="BT17" s="423">
        <v>16</v>
      </c>
      <c r="BU17" s="418" t="s">
        <v>0</v>
      </c>
      <c r="BV17" s="416" t="s">
        <v>56</v>
      </c>
      <c r="BW17" s="289"/>
      <c r="BX17" s="296" t="s">
        <v>569</v>
      </c>
      <c r="BY17" s="291"/>
      <c r="BZ17" s="453" t="s">
        <v>77</v>
      </c>
      <c r="CA17" s="423">
        <v>16</v>
      </c>
      <c r="CB17" s="418" t="s">
        <v>0</v>
      </c>
      <c r="CC17" s="416" t="s">
        <v>56</v>
      </c>
      <c r="CD17" s="298"/>
      <c r="CE17" s="295" t="s">
        <v>553</v>
      </c>
      <c r="CF17" s="299"/>
      <c r="CG17" s="419" t="s">
        <v>174</v>
      </c>
      <c r="CH17" s="293">
        <v>16</v>
      </c>
    </row>
    <row r="18" spans="1:86" ht="39.6" customHeight="1" x14ac:dyDescent="0.3">
      <c r="A18" s="422">
        <v>17</v>
      </c>
      <c r="B18" s="418" t="s">
        <v>3</v>
      </c>
      <c r="C18" s="416" t="s">
        <v>55</v>
      </c>
      <c r="D18" s="289"/>
      <c r="E18" s="310"/>
      <c r="F18" s="291"/>
      <c r="G18" s="419" t="s">
        <v>180</v>
      </c>
      <c r="H18" s="293">
        <v>17</v>
      </c>
      <c r="I18" s="418" t="s">
        <v>5</v>
      </c>
      <c r="J18" s="416" t="s">
        <v>56</v>
      </c>
      <c r="K18" s="289"/>
      <c r="L18" s="294" t="s">
        <v>774</v>
      </c>
      <c r="M18" s="291"/>
      <c r="N18" s="419" t="s">
        <v>77</v>
      </c>
      <c r="O18" s="293">
        <v>17</v>
      </c>
      <c r="P18" s="418" t="s">
        <v>1</v>
      </c>
      <c r="Q18" s="416" t="s">
        <v>56</v>
      </c>
      <c r="R18" s="289"/>
      <c r="S18" s="318" t="s">
        <v>623</v>
      </c>
      <c r="T18" s="291"/>
      <c r="U18" s="468" t="s">
        <v>78</v>
      </c>
      <c r="V18" s="422">
        <v>17</v>
      </c>
      <c r="W18" s="418" t="s">
        <v>3</v>
      </c>
      <c r="X18" s="416" t="s">
        <v>55</v>
      </c>
      <c r="Y18" s="289"/>
      <c r="Z18" s="301"/>
      <c r="AA18" s="291"/>
      <c r="AB18" s="419" t="s">
        <v>167</v>
      </c>
      <c r="AC18" s="293">
        <v>17</v>
      </c>
      <c r="AD18" s="418" t="s">
        <v>6</v>
      </c>
      <c r="AE18" s="416" t="s">
        <v>54</v>
      </c>
      <c r="AF18" s="289"/>
      <c r="AG18" s="491" t="s">
        <v>595</v>
      </c>
      <c r="AH18" s="291"/>
      <c r="AI18" s="419" t="s">
        <v>170</v>
      </c>
      <c r="AJ18" s="293">
        <v>17</v>
      </c>
      <c r="AK18" s="419" t="s">
        <v>2</v>
      </c>
      <c r="AL18" s="418" t="s">
        <v>55</v>
      </c>
      <c r="AM18" s="289"/>
      <c r="AN18" s="313" t="s">
        <v>534</v>
      </c>
      <c r="AO18" s="291"/>
      <c r="AP18" s="419" t="s">
        <v>180</v>
      </c>
      <c r="AQ18" s="293">
        <v>17</v>
      </c>
      <c r="AR18" s="418" t="s">
        <v>4</v>
      </c>
      <c r="AS18" s="418"/>
      <c r="AT18" s="418" t="s">
        <v>21</v>
      </c>
      <c r="AU18" s="418"/>
      <c r="AV18" s="306" t="s">
        <v>521</v>
      </c>
      <c r="AW18" s="427"/>
      <c r="AX18" s="418" t="s">
        <v>77</v>
      </c>
      <c r="AY18" s="293">
        <v>17</v>
      </c>
      <c r="AZ18" s="419" t="s">
        <v>0</v>
      </c>
      <c r="BA18" s="416" t="s">
        <v>56</v>
      </c>
      <c r="BB18" s="289"/>
      <c r="BC18" s="295" t="s">
        <v>603</v>
      </c>
      <c r="BD18" s="291"/>
      <c r="BE18" s="466" t="s">
        <v>77</v>
      </c>
      <c r="BF18" s="423">
        <v>17</v>
      </c>
      <c r="BG18" s="419" t="s">
        <v>2</v>
      </c>
      <c r="BH18" s="416" t="s">
        <v>55</v>
      </c>
      <c r="BI18" s="289"/>
      <c r="BJ18" s="295"/>
      <c r="BK18" s="291"/>
      <c r="BL18" s="457" t="s">
        <v>180</v>
      </c>
      <c r="BM18" s="293">
        <v>17</v>
      </c>
      <c r="BN18" s="418" t="s">
        <v>5</v>
      </c>
      <c r="BO18" s="416" t="s">
        <v>56</v>
      </c>
      <c r="BP18" s="298"/>
      <c r="BQ18" s="313"/>
      <c r="BR18" s="299"/>
      <c r="BS18" s="419" t="s">
        <v>77</v>
      </c>
      <c r="BT18" s="423">
        <v>17</v>
      </c>
      <c r="BU18" s="418" t="s">
        <v>1</v>
      </c>
      <c r="BV18" s="416" t="s">
        <v>56</v>
      </c>
      <c r="BW18" s="298"/>
      <c r="BX18" s="295" t="s">
        <v>498</v>
      </c>
      <c r="BY18" s="299"/>
      <c r="BZ18" s="453" t="s">
        <v>77</v>
      </c>
      <c r="CA18" s="423">
        <v>17</v>
      </c>
      <c r="CB18" s="418" t="s">
        <v>1</v>
      </c>
      <c r="CC18" s="416" t="s">
        <v>56</v>
      </c>
      <c r="CD18" s="298"/>
      <c r="CE18" s="295" t="s">
        <v>543</v>
      </c>
      <c r="CF18" s="299"/>
      <c r="CG18" s="419" t="s">
        <v>174</v>
      </c>
      <c r="CH18" s="293">
        <v>17</v>
      </c>
    </row>
    <row r="19" spans="1:86" ht="46.5" x14ac:dyDescent="0.3">
      <c r="A19" s="422">
        <v>18</v>
      </c>
      <c r="B19" s="418" t="s">
        <v>4</v>
      </c>
      <c r="C19" s="416" t="s">
        <v>56</v>
      </c>
      <c r="D19" s="289"/>
      <c r="E19" s="451" t="s">
        <v>766</v>
      </c>
      <c r="F19" s="291"/>
      <c r="G19" s="439" t="s">
        <v>77</v>
      </c>
      <c r="H19" s="293">
        <v>18</v>
      </c>
      <c r="I19" s="418" t="s">
        <v>6</v>
      </c>
      <c r="J19" s="416" t="s">
        <v>56</v>
      </c>
      <c r="K19" s="289"/>
      <c r="L19" s="295" t="s">
        <v>775</v>
      </c>
      <c r="M19" s="299"/>
      <c r="N19" s="419" t="s">
        <v>77</v>
      </c>
      <c r="O19" s="293">
        <v>18</v>
      </c>
      <c r="P19" s="418" t="s">
        <v>2</v>
      </c>
      <c r="Q19" s="416" t="s">
        <v>55</v>
      </c>
      <c r="R19" s="289"/>
      <c r="S19" s="318"/>
      <c r="T19" s="291"/>
      <c r="U19" s="419" t="s">
        <v>180</v>
      </c>
      <c r="V19" s="422">
        <v>18</v>
      </c>
      <c r="W19" s="418" t="s">
        <v>4</v>
      </c>
      <c r="X19" s="416" t="s">
        <v>55</v>
      </c>
      <c r="Y19" s="289"/>
      <c r="Z19" s="440" t="s">
        <v>468</v>
      </c>
      <c r="AA19" s="291"/>
      <c r="AB19" s="419" t="s">
        <v>167</v>
      </c>
      <c r="AC19" s="293">
        <v>18</v>
      </c>
      <c r="AD19" s="418" t="s">
        <v>0</v>
      </c>
      <c r="AE19" s="416" t="s">
        <v>54</v>
      </c>
      <c r="AF19" s="289"/>
      <c r="AG19" s="301" t="s">
        <v>625</v>
      </c>
      <c r="AH19" s="291"/>
      <c r="AI19" s="419" t="s">
        <v>167</v>
      </c>
      <c r="AJ19" s="293">
        <v>18</v>
      </c>
      <c r="AK19" s="419" t="s">
        <v>3</v>
      </c>
      <c r="AL19" s="418" t="s">
        <v>55</v>
      </c>
      <c r="AM19" s="302"/>
      <c r="AN19" s="290" t="s">
        <v>535</v>
      </c>
      <c r="AO19" s="291"/>
      <c r="AP19" s="419" t="s">
        <v>167</v>
      </c>
      <c r="AQ19" s="293">
        <v>18</v>
      </c>
      <c r="AR19" s="418" t="s">
        <v>5</v>
      </c>
      <c r="AS19" s="418"/>
      <c r="AT19" s="418" t="s">
        <v>21</v>
      </c>
      <c r="AU19" s="418"/>
      <c r="AV19" s="313"/>
      <c r="AW19" s="291"/>
      <c r="AX19" s="419" t="s">
        <v>77</v>
      </c>
      <c r="AY19" s="293">
        <v>18</v>
      </c>
      <c r="AZ19" s="419" t="s">
        <v>1</v>
      </c>
      <c r="BA19" s="416" t="s">
        <v>56</v>
      </c>
      <c r="BB19" s="289"/>
      <c r="BC19" s="393" t="s">
        <v>495</v>
      </c>
      <c r="BD19" s="291"/>
      <c r="BE19" s="419" t="s">
        <v>77</v>
      </c>
      <c r="BF19" s="293">
        <v>18</v>
      </c>
      <c r="BG19" s="419" t="s">
        <v>3</v>
      </c>
      <c r="BH19" s="416" t="s">
        <v>55</v>
      </c>
      <c r="BI19" s="289"/>
      <c r="BJ19" s="295" t="s">
        <v>171</v>
      </c>
      <c r="BK19" s="291"/>
      <c r="BL19" s="419" t="s">
        <v>180</v>
      </c>
      <c r="BM19" s="293">
        <v>18</v>
      </c>
      <c r="BN19" s="418" t="s">
        <v>6</v>
      </c>
      <c r="BO19" s="416" t="s">
        <v>56</v>
      </c>
      <c r="BP19" s="289"/>
      <c r="BQ19" s="296" t="s">
        <v>448</v>
      </c>
      <c r="BR19" s="291"/>
      <c r="BS19" s="419" t="s">
        <v>77</v>
      </c>
      <c r="BT19" s="423">
        <v>18</v>
      </c>
      <c r="BU19" s="418" t="s">
        <v>2</v>
      </c>
      <c r="BV19" s="416" t="s">
        <v>55</v>
      </c>
      <c r="BW19" s="298"/>
      <c r="BX19" s="295"/>
      <c r="BY19" s="299"/>
      <c r="BZ19" s="419" t="s">
        <v>180</v>
      </c>
      <c r="CA19" s="293">
        <v>18</v>
      </c>
      <c r="CB19" s="418" t="s">
        <v>2</v>
      </c>
      <c r="CC19" s="416" t="s">
        <v>55</v>
      </c>
      <c r="CD19" s="289"/>
      <c r="CE19" s="295"/>
      <c r="CF19" s="291"/>
      <c r="CG19" s="419" t="s">
        <v>180</v>
      </c>
      <c r="CH19" s="293">
        <v>18</v>
      </c>
    </row>
    <row r="20" spans="1:86" ht="39.6" customHeight="1" x14ac:dyDescent="0.3">
      <c r="A20" s="398">
        <v>19</v>
      </c>
      <c r="B20" s="418" t="s">
        <v>5</v>
      </c>
      <c r="C20" s="416" t="s">
        <v>56</v>
      </c>
      <c r="D20" s="298"/>
      <c r="E20" s="519" t="s">
        <v>655</v>
      </c>
      <c r="F20" s="299"/>
      <c r="G20" s="419" t="s">
        <v>77</v>
      </c>
      <c r="H20" s="293">
        <v>19</v>
      </c>
      <c r="I20" s="418" t="s">
        <v>0</v>
      </c>
      <c r="J20" s="416" t="s">
        <v>56</v>
      </c>
      <c r="K20" s="289"/>
      <c r="L20" s="308" t="s">
        <v>546</v>
      </c>
      <c r="M20" s="291"/>
      <c r="N20" s="468" t="s">
        <v>557</v>
      </c>
      <c r="O20" s="293">
        <v>19</v>
      </c>
      <c r="P20" s="418" t="s">
        <v>3</v>
      </c>
      <c r="Q20" s="416" t="s">
        <v>55</v>
      </c>
      <c r="R20" s="289"/>
      <c r="S20" s="412"/>
      <c r="T20" s="291"/>
      <c r="U20" s="419" t="s">
        <v>180</v>
      </c>
      <c r="V20" s="422">
        <v>19</v>
      </c>
      <c r="W20" s="418" t="s">
        <v>5</v>
      </c>
      <c r="X20" s="416" t="s">
        <v>56</v>
      </c>
      <c r="Y20" s="312"/>
      <c r="Z20" s="433" t="s">
        <v>608</v>
      </c>
      <c r="AA20" s="314"/>
      <c r="AB20" s="483" t="s">
        <v>77</v>
      </c>
      <c r="AC20" s="431">
        <v>19</v>
      </c>
      <c r="AD20" s="418" t="s">
        <v>1</v>
      </c>
      <c r="AE20" s="416" t="s">
        <v>54</v>
      </c>
      <c r="AF20" s="289"/>
      <c r="AG20" s="295" t="s">
        <v>482</v>
      </c>
      <c r="AH20" s="291"/>
      <c r="AI20" s="419" t="s">
        <v>170</v>
      </c>
      <c r="AJ20" s="293">
        <v>19</v>
      </c>
      <c r="AK20" s="419" t="s">
        <v>4</v>
      </c>
      <c r="AL20" s="416" t="s">
        <v>55</v>
      </c>
      <c r="AM20" s="289"/>
      <c r="AN20" s="290" t="s">
        <v>421</v>
      </c>
      <c r="AO20" s="291"/>
      <c r="AP20" s="419" t="s">
        <v>167</v>
      </c>
      <c r="AQ20" s="293">
        <v>19</v>
      </c>
      <c r="AR20" s="418" t="s">
        <v>6</v>
      </c>
      <c r="AS20" s="418"/>
      <c r="AT20" s="418" t="s">
        <v>181</v>
      </c>
      <c r="AU20" s="418"/>
      <c r="AV20" s="295" t="s">
        <v>580</v>
      </c>
      <c r="AW20" s="291"/>
      <c r="AX20" s="465" t="s">
        <v>77</v>
      </c>
      <c r="AY20" s="293">
        <v>19</v>
      </c>
      <c r="AZ20" s="419" t="s">
        <v>2</v>
      </c>
      <c r="BA20" s="416" t="s">
        <v>55</v>
      </c>
      <c r="BB20" s="289"/>
      <c r="BC20" s="409"/>
      <c r="BD20" s="291"/>
      <c r="BE20" s="419" t="s">
        <v>180</v>
      </c>
      <c r="BF20" s="293">
        <v>19</v>
      </c>
      <c r="BG20" s="419" t="s">
        <v>4</v>
      </c>
      <c r="BH20" s="416" t="s">
        <v>56</v>
      </c>
      <c r="BI20" s="298"/>
      <c r="BJ20" s="296" t="s">
        <v>437</v>
      </c>
      <c r="BK20" s="299"/>
      <c r="BL20" s="457" t="s">
        <v>77</v>
      </c>
      <c r="BM20" s="293">
        <v>19</v>
      </c>
      <c r="BN20" s="418" t="s">
        <v>0</v>
      </c>
      <c r="BO20" s="416" t="s">
        <v>56</v>
      </c>
      <c r="BP20" s="289"/>
      <c r="BQ20" s="295"/>
      <c r="BR20" s="291"/>
      <c r="BS20" s="419" t="s">
        <v>77</v>
      </c>
      <c r="BT20" s="293">
        <v>19</v>
      </c>
      <c r="BU20" s="418" t="s">
        <v>3</v>
      </c>
      <c r="BV20" s="416" t="s">
        <v>55</v>
      </c>
      <c r="BW20" s="289"/>
      <c r="BX20" s="295" t="s">
        <v>171</v>
      </c>
      <c r="BY20" s="291"/>
      <c r="BZ20" s="419" t="s">
        <v>167</v>
      </c>
      <c r="CA20" s="293">
        <v>19</v>
      </c>
      <c r="CB20" s="418" t="s">
        <v>3</v>
      </c>
      <c r="CC20" s="416" t="s">
        <v>55</v>
      </c>
      <c r="CD20" s="298"/>
      <c r="CE20" s="295" t="s">
        <v>431</v>
      </c>
      <c r="CF20" s="299"/>
      <c r="CG20" s="419" t="s">
        <v>167</v>
      </c>
      <c r="CH20" s="293">
        <v>19</v>
      </c>
    </row>
    <row r="21" spans="1:86" ht="45" x14ac:dyDescent="0.3">
      <c r="A21" s="422">
        <v>20</v>
      </c>
      <c r="B21" s="418" t="s">
        <v>6</v>
      </c>
      <c r="C21" s="416" t="s">
        <v>56</v>
      </c>
      <c r="D21" s="289"/>
      <c r="E21" s="402" t="s">
        <v>654</v>
      </c>
      <c r="F21" s="291"/>
      <c r="G21" s="419" t="s">
        <v>77</v>
      </c>
      <c r="H21" s="293">
        <v>20</v>
      </c>
      <c r="I21" s="418" t="s">
        <v>1</v>
      </c>
      <c r="J21" s="416" t="s">
        <v>56</v>
      </c>
      <c r="K21" s="289"/>
      <c r="L21" s="395" t="s">
        <v>637</v>
      </c>
      <c r="M21" s="291"/>
      <c r="N21" s="468" t="s">
        <v>557</v>
      </c>
      <c r="O21" s="293">
        <v>20</v>
      </c>
      <c r="P21" s="418" t="s">
        <v>4</v>
      </c>
      <c r="Q21" s="416" t="s">
        <v>56</v>
      </c>
      <c r="R21" s="289"/>
      <c r="S21" s="320" t="s">
        <v>571</v>
      </c>
      <c r="T21" s="291"/>
      <c r="U21" s="419" t="s">
        <v>77</v>
      </c>
      <c r="V21" s="422">
        <v>20</v>
      </c>
      <c r="W21" s="418" t="s">
        <v>6</v>
      </c>
      <c r="X21" s="416" t="s">
        <v>56</v>
      </c>
      <c r="Y21" s="289"/>
      <c r="Z21" s="294" t="s">
        <v>486</v>
      </c>
      <c r="AA21" s="291"/>
      <c r="AB21" s="483" t="s">
        <v>77</v>
      </c>
      <c r="AC21" s="293">
        <v>20</v>
      </c>
      <c r="AD21" s="418" t="s">
        <v>2</v>
      </c>
      <c r="AE21" s="416" t="s">
        <v>55</v>
      </c>
      <c r="AF21" s="289"/>
      <c r="AG21" s="295"/>
      <c r="AH21" s="291"/>
      <c r="AI21" s="419" t="s">
        <v>180</v>
      </c>
      <c r="AJ21" s="293">
        <v>20</v>
      </c>
      <c r="AK21" s="419" t="s">
        <v>5</v>
      </c>
      <c r="AL21" s="418" t="s">
        <v>56</v>
      </c>
      <c r="AM21" s="289"/>
      <c r="AN21" s="318" t="s">
        <v>581</v>
      </c>
      <c r="AO21" s="291"/>
      <c r="AP21" s="419" t="s">
        <v>77</v>
      </c>
      <c r="AQ21" s="293">
        <v>20</v>
      </c>
      <c r="AR21" s="418" t="s">
        <v>0</v>
      </c>
      <c r="AS21" s="418"/>
      <c r="AT21" s="418" t="s">
        <v>181</v>
      </c>
      <c r="AU21" s="418"/>
      <c r="AV21" s="296" t="s">
        <v>579</v>
      </c>
      <c r="AW21" s="291"/>
      <c r="AX21" s="419" t="s">
        <v>77</v>
      </c>
      <c r="AY21" s="293">
        <v>20</v>
      </c>
      <c r="AZ21" s="419" t="s">
        <v>3</v>
      </c>
      <c r="BA21" s="416" t="s">
        <v>55</v>
      </c>
      <c r="BB21" s="289"/>
      <c r="BC21" s="295" t="s">
        <v>428</v>
      </c>
      <c r="BD21" s="291"/>
      <c r="BE21" s="419" t="s">
        <v>167</v>
      </c>
      <c r="BF21" s="293">
        <v>20</v>
      </c>
      <c r="BG21" s="419" t="s">
        <v>5</v>
      </c>
      <c r="BH21" s="416" t="s">
        <v>56</v>
      </c>
      <c r="BI21" s="298"/>
      <c r="BJ21" s="296" t="s">
        <v>442</v>
      </c>
      <c r="BK21" s="299"/>
      <c r="BL21" s="457" t="s">
        <v>77</v>
      </c>
      <c r="BM21" s="293">
        <v>20</v>
      </c>
      <c r="BN21" s="418" t="s">
        <v>1</v>
      </c>
      <c r="BO21" s="416" t="s">
        <v>56</v>
      </c>
      <c r="BP21" s="298"/>
      <c r="BQ21" s="315" t="s">
        <v>658</v>
      </c>
      <c r="BR21" s="299"/>
      <c r="BS21" s="419" t="s">
        <v>77</v>
      </c>
      <c r="BT21" s="293">
        <v>20</v>
      </c>
      <c r="BU21" s="418" t="s">
        <v>4</v>
      </c>
      <c r="BV21" s="416" t="s">
        <v>56</v>
      </c>
      <c r="BW21" s="298"/>
      <c r="BX21" s="295" t="s">
        <v>499</v>
      </c>
      <c r="BY21" s="299"/>
      <c r="BZ21" s="453" t="s">
        <v>77</v>
      </c>
      <c r="CA21" s="293">
        <v>20</v>
      </c>
      <c r="CB21" s="418" t="s">
        <v>4</v>
      </c>
      <c r="CC21" s="416" t="s">
        <v>56</v>
      </c>
      <c r="CD21" s="298"/>
      <c r="CE21" s="309" t="s">
        <v>512</v>
      </c>
      <c r="CF21" s="299"/>
      <c r="CG21" s="493" t="s">
        <v>174</v>
      </c>
      <c r="CH21" s="293">
        <v>20</v>
      </c>
    </row>
    <row r="22" spans="1:86" ht="39.6" customHeight="1" x14ac:dyDescent="0.3">
      <c r="A22" s="422">
        <v>21</v>
      </c>
      <c r="B22" s="418" t="s">
        <v>0</v>
      </c>
      <c r="C22" s="416" t="s">
        <v>56</v>
      </c>
      <c r="D22" s="289"/>
      <c r="E22" s="495" t="s">
        <v>656</v>
      </c>
      <c r="F22" s="291"/>
      <c r="G22" s="419" t="s">
        <v>77</v>
      </c>
      <c r="H22" s="293">
        <v>21</v>
      </c>
      <c r="I22" s="418" t="s">
        <v>2</v>
      </c>
      <c r="J22" s="416" t="s">
        <v>55</v>
      </c>
      <c r="K22" s="289"/>
      <c r="L22" s="318"/>
      <c r="M22" s="291"/>
      <c r="N22" s="419" t="s">
        <v>180</v>
      </c>
      <c r="O22" s="293">
        <v>21</v>
      </c>
      <c r="P22" s="418" t="s">
        <v>5</v>
      </c>
      <c r="Q22" s="416" t="s">
        <v>56</v>
      </c>
      <c r="R22" s="289"/>
      <c r="S22" s="471" t="s">
        <v>556</v>
      </c>
      <c r="T22" s="291"/>
      <c r="U22" s="419" t="s">
        <v>77</v>
      </c>
      <c r="V22" s="422">
        <v>21</v>
      </c>
      <c r="W22" s="418" t="s">
        <v>0</v>
      </c>
      <c r="X22" s="416" t="s">
        <v>54</v>
      </c>
      <c r="Y22" s="289"/>
      <c r="Z22" s="290" t="s">
        <v>610</v>
      </c>
      <c r="AA22" s="291"/>
      <c r="AB22" s="419" t="s">
        <v>167</v>
      </c>
      <c r="AC22" s="422">
        <v>21</v>
      </c>
      <c r="AD22" s="418" t="s">
        <v>3</v>
      </c>
      <c r="AE22" s="416" t="s">
        <v>55</v>
      </c>
      <c r="AF22" s="289"/>
      <c r="AG22" s="319"/>
      <c r="AH22" s="291"/>
      <c r="AI22" s="419" t="s">
        <v>180</v>
      </c>
      <c r="AJ22" s="293">
        <v>21</v>
      </c>
      <c r="AK22" s="419" t="s">
        <v>6</v>
      </c>
      <c r="AL22" s="418" t="s">
        <v>56</v>
      </c>
      <c r="AM22" s="289"/>
      <c r="AN22" s="394" t="s">
        <v>549</v>
      </c>
      <c r="AO22" s="291"/>
      <c r="AP22" s="419" t="s">
        <v>77</v>
      </c>
      <c r="AQ22" s="293">
        <v>21</v>
      </c>
      <c r="AR22" s="418" t="s">
        <v>1</v>
      </c>
      <c r="AS22" s="418"/>
      <c r="AT22" s="418" t="s">
        <v>181</v>
      </c>
      <c r="AU22" s="418"/>
      <c r="AV22" s="308" t="s">
        <v>596</v>
      </c>
      <c r="AW22" s="291"/>
      <c r="AX22" s="419" t="s">
        <v>77</v>
      </c>
      <c r="AY22" s="293">
        <v>21</v>
      </c>
      <c r="AZ22" s="419" t="s">
        <v>4</v>
      </c>
      <c r="BA22" s="416" t="s">
        <v>56</v>
      </c>
      <c r="BB22" s="298"/>
      <c r="BC22" s="324" t="s">
        <v>506</v>
      </c>
      <c r="BD22" s="299"/>
      <c r="BE22" s="419" t="s">
        <v>77</v>
      </c>
      <c r="BF22" s="293">
        <v>21</v>
      </c>
      <c r="BG22" s="419" t="s">
        <v>6</v>
      </c>
      <c r="BH22" s="416" t="s">
        <v>181</v>
      </c>
      <c r="BI22" s="289"/>
      <c r="BJ22" s="296" t="s">
        <v>483</v>
      </c>
      <c r="BK22" s="291"/>
      <c r="BL22" s="457" t="s">
        <v>77</v>
      </c>
      <c r="BM22" s="293">
        <v>21</v>
      </c>
      <c r="BN22" s="418" t="s">
        <v>2</v>
      </c>
      <c r="BO22" s="416" t="s">
        <v>55</v>
      </c>
      <c r="BP22" s="298"/>
      <c r="BQ22" s="295"/>
      <c r="BR22" s="299"/>
      <c r="BS22" s="419" t="s">
        <v>180</v>
      </c>
      <c r="BT22" s="293">
        <v>21</v>
      </c>
      <c r="BU22" s="418" t="s">
        <v>5</v>
      </c>
      <c r="BV22" s="416" t="s">
        <v>56</v>
      </c>
      <c r="BW22" s="298"/>
      <c r="BX22" s="308" t="s">
        <v>505</v>
      </c>
      <c r="BY22" s="299"/>
      <c r="BZ22" s="453" t="s">
        <v>77</v>
      </c>
      <c r="CA22" s="293">
        <v>21</v>
      </c>
      <c r="CB22" s="418" t="s">
        <v>5</v>
      </c>
      <c r="CC22" s="416" t="s">
        <v>55</v>
      </c>
      <c r="CD22" s="298"/>
      <c r="CE22" s="326" t="s">
        <v>70</v>
      </c>
      <c r="CF22" s="299"/>
      <c r="CG22" s="493" t="s">
        <v>180</v>
      </c>
      <c r="CH22" s="293">
        <v>21</v>
      </c>
    </row>
    <row r="23" spans="1:86" ht="39.6" customHeight="1" x14ac:dyDescent="0.3">
      <c r="A23" s="422">
        <v>22</v>
      </c>
      <c r="B23" s="418" t="s">
        <v>1</v>
      </c>
      <c r="C23" s="416" t="s">
        <v>56</v>
      </c>
      <c r="D23" s="289"/>
      <c r="E23" s="396" t="s">
        <v>657</v>
      </c>
      <c r="F23" s="291"/>
      <c r="G23" s="419" t="s">
        <v>77</v>
      </c>
      <c r="H23" s="422">
        <v>22</v>
      </c>
      <c r="I23" s="418" t="s">
        <v>3</v>
      </c>
      <c r="J23" s="416" t="s">
        <v>55</v>
      </c>
      <c r="K23" s="289"/>
      <c r="L23" s="414" t="s">
        <v>447</v>
      </c>
      <c r="M23" s="291"/>
      <c r="N23" s="419" t="s">
        <v>180</v>
      </c>
      <c r="O23" s="293">
        <v>22</v>
      </c>
      <c r="P23" s="418" t="s">
        <v>6</v>
      </c>
      <c r="Q23" s="416" t="s">
        <v>56</v>
      </c>
      <c r="R23" s="289"/>
      <c r="S23" s="471" t="s">
        <v>642</v>
      </c>
      <c r="T23" s="291"/>
      <c r="U23" s="419" t="s">
        <v>77</v>
      </c>
      <c r="V23" s="422">
        <v>22</v>
      </c>
      <c r="W23" s="418" t="s">
        <v>1</v>
      </c>
      <c r="X23" s="416" t="s">
        <v>54</v>
      </c>
      <c r="Y23" s="289"/>
      <c r="Z23" s="407" t="s">
        <v>611</v>
      </c>
      <c r="AA23" s="291"/>
      <c r="AB23" s="419" t="s">
        <v>167</v>
      </c>
      <c r="AC23" s="422">
        <v>22</v>
      </c>
      <c r="AD23" s="418" t="s">
        <v>4</v>
      </c>
      <c r="AE23" s="416" t="s">
        <v>54</v>
      </c>
      <c r="AF23" s="289"/>
      <c r="AG23" s="295" t="s">
        <v>517</v>
      </c>
      <c r="AH23" s="291"/>
      <c r="AI23" s="419" t="s">
        <v>170</v>
      </c>
      <c r="AJ23" s="293">
        <v>22</v>
      </c>
      <c r="AK23" s="419" t="s">
        <v>0</v>
      </c>
      <c r="AL23" s="418" t="s">
        <v>56</v>
      </c>
      <c r="AM23" s="289"/>
      <c r="AN23" s="393" t="s">
        <v>618</v>
      </c>
      <c r="AO23" s="291"/>
      <c r="AP23" s="419" t="s">
        <v>77</v>
      </c>
      <c r="AQ23" s="293">
        <v>22</v>
      </c>
      <c r="AR23" s="418" t="s">
        <v>2</v>
      </c>
      <c r="AS23" s="418"/>
      <c r="AT23" s="418" t="s">
        <v>55</v>
      </c>
      <c r="AU23" s="418"/>
      <c r="AV23" s="329" t="s">
        <v>479</v>
      </c>
      <c r="AW23" s="328"/>
      <c r="AX23" s="418" t="s">
        <v>180</v>
      </c>
      <c r="AY23" s="293">
        <v>22</v>
      </c>
      <c r="AZ23" s="419" t="s">
        <v>5</v>
      </c>
      <c r="BA23" s="416" t="s">
        <v>56</v>
      </c>
      <c r="BB23" s="289"/>
      <c r="BC23" s="320" t="s">
        <v>507</v>
      </c>
      <c r="BD23" s="291"/>
      <c r="BE23" s="419" t="s">
        <v>77</v>
      </c>
      <c r="BF23" s="293">
        <v>22</v>
      </c>
      <c r="BG23" s="419" t="s">
        <v>0</v>
      </c>
      <c r="BH23" s="416" t="s">
        <v>181</v>
      </c>
      <c r="BI23" s="298"/>
      <c r="BJ23" s="412" t="s">
        <v>436</v>
      </c>
      <c r="BK23" s="299"/>
      <c r="BL23" s="457" t="s">
        <v>77</v>
      </c>
      <c r="BM23" s="293">
        <v>22</v>
      </c>
      <c r="BN23" s="418" t="s">
        <v>3</v>
      </c>
      <c r="BO23" s="416" t="s">
        <v>55</v>
      </c>
      <c r="BP23" s="289"/>
      <c r="BQ23" s="308" t="s">
        <v>541</v>
      </c>
      <c r="BR23" s="291"/>
      <c r="BS23" s="419" t="s">
        <v>167</v>
      </c>
      <c r="BT23" s="423">
        <v>22</v>
      </c>
      <c r="BU23" s="418" t="s">
        <v>6</v>
      </c>
      <c r="BV23" s="416" t="s">
        <v>56</v>
      </c>
      <c r="BW23" s="289"/>
      <c r="BX23" s="448" t="s">
        <v>627</v>
      </c>
      <c r="BY23" s="291"/>
      <c r="BZ23" s="457" t="s">
        <v>77</v>
      </c>
      <c r="CA23" s="423">
        <v>22</v>
      </c>
      <c r="CB23" s="418" t="s">
        <v>6</v>
      </c>
      <c r="CC23" s="416" t="s">
        <v>56</v>
      </c>
      <c r="CD23" s="289"/>
      <c r="CE23" s="309" t="s">
        <v>555</v>
      </c>
      <c r="CF23" s="291"/>
      <c r="CG23" s="493" t="s">
        <v>174</v>
      </c>
      <c r="CH23" s="293">
        <v>22</v>
      </c>
    </row>
    <row r="24" spans="1:86" ht="39.6" customHeight="1" x14ac:dyDescent="0.3">
      <c r="A24" s="422">
        <v>23</v>
      </c>
      <c r="B24" s="418" t="s">
        <v>2</v>
      </c>
      <c r="C24" s="416" t="s">
        <v>55</v>
      </c>
      <c r="D24" s="289"/>
      <c r="E24" s="407" t="s">
        <v>473</v>
      </c>
      <c r="F24" s="397"/>
      <c r="G24" s="481" t="s">
        <v>180</v>
      </c>
      <c r="H24" s="422">
        <v>23</v>
      </c>
      <c r="I24" s="418" t="s">
        <v>4</v>
      </c>
      <c r="J24" s="416" t="s">
        <v>56</v>
      </c>
      <c r="K24" s="289"/>
      <c r="L24" s="324" t="s">
        <v>776</v>
      </c>
      <c r="M24" s="291"/>
      <c r="N24" s="419" t="s">
        <v>77</v>
      </c>
      <c r="O24" s="293">
        <v>23</v>
      </c>
      <c r="P24" s="418" t="s">
        <v>0</v>
      </c>
      <c r="Q24" s="416" t="s">
        <v>56</v>
      </c>
      <c r="R24" s="289"/>
      <c r="S24" s="413" t="s">
        <v>780</v>
      </c>
      <c r="T24" s="291"/>
      <c r="U24" s="468" t="s">
        <v>78</v>
      </c>
      <c r="V24" s="422">
        <v>23</v>
      </c>
      <c r="W24" s="418" t="s">
        <v>2</v>
      </c>
      <c r="X24" s="416" t="s">
        <v>55</v>
      </c>
      <c r="Y24" s="289"/>
      <c r="Z24" s="310" t="s">
        <v>612</v>
      </c>
      <c r="AA24" s="291"/>
      <c r="AB24" s="419" t="s">
        <v>167</v>
      </c>
      <c r="AC24" s="293">
        <v>23</v>
      </c>
      <c r="AD24" s="418" t="s">
        <v>5</v>
      </c>
      <c r="AE24" s="416" t="s">
        <v>54</v>
      </c>
      <c r="AF24" s="289"/>
      <c r="AG24" s="308" t="s">
        <v>460</v>
      </c>
      <c r="AH24" s="291"/>
      <c r="AI24" s="419" t="s">
        <v>170</v>
      </c>
      <c r="AJ24" s="293">
        <v>23</v>
      </c>
      <c r="AK24" s="419" t="s">
        <v>1</v>
      </c>
      <c r="AL24" s="418" t="s">
        <v>55</v>
      </c>
      <c r="AM24" s="289"/>
      <c r="AN24" s="290" t="s">
        <v>484</v>
      </c>
      <c r="AO24" s="291"/>
      <c r="AP24" s="419" t="s">
        <v>180</v>
      </c>
      <c r="AQ24" s="293">
        <v>23</v>
      </c>
      <c r="AR24" s="418" t="s">
        <v>3</v>
      </c>
      <c r="AS24" s="418"/>
      <c r="AT24" s="418" t="s">
        <v>55</v>
      </c>
      <c r="AU24" s="418"/>
      <c r="AV24" s="441"/>
      <c r="AW24" s="304"/>
      <c r="AX24" s="418" t="s">
        <v>167</v>
      </c>
      <c r="AY24" s="293">
        <v>23</v>
      </c>
      <c r="AZ24" s="419" t="s">
        <v>6</v>
      </c>
      <c r="BA24" s="416" t="s">
        <v>55</v>
      </c>
      <c r="BB24" s="289"/>
      <c r="BC24" s="442" t="s">
        <v>67</v>
      </c>
      <c r="BD24" s="291"/>
      <c r="BE24" s="419" t="s">
        <v>180</v>
      </c>
      <c r="BF24" s="423">
        <v>23</v>
      </c>
      <c r="BG24" s="419" t="s">
        <v>1</v>
      </c>
      <c r="BH24" s="416" t="s">
        <v>211</v>
      </c>
      <c r="BI24" s="298"/>
      <c r="BJ24" s="308" t="s">
        <v>536</v>
      </c>
      <c r="BK24" s="299"/>
      <c r="BL24" s="468" t="s">
        <v>78</v>
      </c>
      <c r="BM24" s="293">
        <v>23</v>
      </c>
      <c r="BN24" s="418" t="s">
        <v>4</v>
      </c>
      <c r="BO24" s="416" t="s">
        <v>56</v>
      </c>
      <c r="BP24" s="298"/>
      <c r="BQ24" s="320" t="s">
        <v>542</v>
      </c>
      <c r="BR24" s="299"/>
      <c r="BS24" s="419" t="s">
        <v>77</v>
      </c>
      <c r="BT24" s="423">
        <v>23</v>
      </c>
      <c r="BU24" s="418" t="s">
        <v>0</v>
      </c>
      <c r="BV24" s="421" t="s">
        <v>55</v>
      </c>
      <c r="BW24" s="289"/>
      <c r="BX24" s="326" t="s">
        <v>474</v>
      </c>
      <c r="BY24" s="299"/>
      <c r="BZ24" s="457" t="s">
        <v>167</v>
      </c>
      <c r="CA24" s="423">
        <v>23</v>
      </c>
      <c r="CB24" s="418" t="s">
        <v>0</v>
      </c>
      <c r="CC24" s="416" t="s">
        <v>56</v>
      </c>
      <c r="CD24" s="298"/>
      <c r="CE24" s="308" t="s">
        <v>477</v>
      </c>
      <c r="CF24" s="299"/>
      <c r="CG24" s="493" t="s">
        <v>174</v>
      </c>
      <c r="CH24" s="293">
        <v>23</v>
      </c>
    </row>
    <row r="25" spans="1:86" ht="39.6" customHeight="1" x14ac:dyDescent="0.3">
      <c r="A25" s="422">
        <v>24</v>
      </c>
      <c r="B25" s="418" t="s">
        <v>3</v>
      </c>
      <c r="C25" s="416" t="s">
        <v>55</v>
      </c>
      <c r="D25" s="289"/>
      <c r="E25" s="403"/>
      <c r="F25" s="397"/>
      <c r="G25" s="419" t="s">
        <v>180</v>
      </c>
      <c r="H25" s="293">
        <v>24</v>
      </c>
      <c r="I25" s="418" t="s">
        <v>5</v>
      </c>
      <c r="J25" s="416" t="s">
        <v>56</v>
      </c>
      <c r="K25" s="289"/>
      <c r="L25" s="324" t="s">
        <v>633</v>
      </c>
      <c r="M25" s="291"/>
      <c r="N25" s="419" t="s">
        <v>77</v>
      </c>
      <c r="O25" s="293">
        <v>24</v>
      </c>
      <c r="P25" s="418" t="s">
        <v>1</v>
      </c>
      <c r="Q25" s="416" t="s">
        <v>56</v>
      </c>
      <c r="R25" s="289"/>
      <c r="S25" s="296" t="s">
        <v>763</v>
      </c>
      <c r="T25" s="291"/>
      <c r="U25" s="419" t="s">
        <v>77</v>
      </c>
      <c r="V25" s="422">
        <v>24</v>
      </c>
      <c r="W25" s="418" t="s">
        <v>3</v>
      </c>
      <c r="X25" s="416" t="s">
        <v>55</v>
      </c>
      <c r="Y25" s="289"/>
      <c r="Z25" s="310" t="s">
        <v>230</v>
      </c>
      <c r="AA25" s="291"/>
      <c r="AB25" s="419" t="s">
        <v>167</v>
      </c>
      <c r="AC25" s="293">
        <v>24</v>
      </c>
      <c r="AD25" s="418" t="s">
        <v>6</v>
      </c>
      <c r="AE25" s="416" t="s">
        <v>54</v>
      </c>
      <c r="AF25" s="289"/>
      <c r="AG25" s="425" t="s">
        <v>461</v>
      </c>
      <c r="AH25" s="291"/>
      <c r="AI25" s="419" t="s">
        <v>167</v>
      </c>
      <c r="AJ25" s="293">
        <v>24</v>
      </c>
      <c r="AK25" s="419" t="s">
        <v>2</v>
      </c>
      <c r="AL25" s="418" t="s">
        <v>55</v>
      </c>
      <c r="AM25" s="302"/>
      <c r="AN25" s="301"/>
      <c r="AO25" s="291"/>
      <c r="AP25" s="419" t="s">
        <v>180</v>
      </c>
      <c r="AQ25" s="293">
        <v>24</v>
      </c>
      <c r="AR25" s="418" t="s">
        <v>4</v>
      </c>
      <c r="AS25" s="418"/>
      <c r="AT25" s="418" t="s">
        <v>21</v>
      </c>
      <c r="AU25" s="418"/>
      <c r="AV25" s="310" t="s">
        <v>414</v>
      </c>
      <c r="AW25" s="427"/>
      <c r="AX25" s="418" t="s">
        <v>77</v>
      </c>
      <c r="AY25" s="293">
        <v>24</v>
      </c>
      <c r="AZ25" s="419" t="s">
        <v>0</v>
      </c>
      <c r="BA25" s="416" t="s">
        <v>56</v>
      </c>
      <c r="BB25" s="289"/>
      <c r="BC25" s="295" t="s">
        <v>564</v>
      </c>
      <c r="BD25" s="291"/>
      <c r="BE25" s="419" t="s">
        <v>77</v>
      </c>
      <c r="BF25" s="423">
        <v>24</v>
      </c>
      <c r="BG25" s="419" t="s">
        <v>2</v>
      </c>
      <c r="BH25" s="416" t="s">
        <v>55</v>
      </c>
      <c r="BI25" s="289"/>
      <c r="BJ25" s="315" t="s">
        <v>171</v>
      </c>
      <c r="BK25" s="291"/>
      <c r="BL25" s="419" t="s">
        <v>170</v>
      </c>
      <c r="BM25" s="293">
        <v>24</v>
      </c>
      <c r="BN25" s="418" t="s">
        <v>5</v>
      </c>
      <c r="BO25" s="416" t="s">
        <v>56</v>
      </c>
      <c r="BP25" s="298"/>
      <c r="BQ25" s="290"/>
      <c r="BR25" s="299"/>
      <c r="BS25" s="419" t="s">
        <v>77</v>
      </c>
      <c r="BT25" s="423">
        <v>24</v>
      </c>
      <c r="BU25" s="418" t="s">
        <v>1</v>
      </c>
      <c r="BV25" s="416" t="s">
        <v>181</v>
      </c>
      <c r="BW25" s="474"/>
      <c r="BX25" s="485" t="s">
        <v>568</v>
      </c>
      <c r="BY25" s="299"/>
      <c r="BZ25" s="453" t="s">
        <v>77</v>
      </c>
      <c r="CA25" s="423">
        <v>24</v>
      </c>
      <c r="CB25" s="418" t="s">
        <v>1</v>
      </c>
      <c r="CC25" s="416" t="s">
        <v>56</v>
      </c>
      <c r="CD25" s="298"/>
      <c r="CE25" s="308" t="s">
        <v>545</v>
      </c>
      <c r="CF25" s="299"/>
      <c r="CG25" s="419" t="s">
        <v>167</v>
      </c>
      <c r="CH25" s="293">
        <v>24</v>
      </c>
    </row>
    <row r="26" spans="1:86" ht="38.25" x14ac:dyDescent="0.3">
      <c r="A26" s="422">
        <v>25</v>
      </c>
      <c r="B26" s="418" t="s">
        <v>4</v>
      </c>
      <c r="C26" s="464" t="s">
        <v>55</v>
      </c>
      <c r="D26" s="289"/>
      <c r="E26" s="543" t="s">
        <v>777</v>
      </c>
      <c r="F26" s="397"/>
      <c r="G26" s="468" t="s">
        <v>78</v>
      </c>
      <c r="H26" s="293">
        <v>25</v>
      </c>
      <c r="I26" s="418" t="s">
        <v>6</v>
      </c>
      <c r="J26" s="416" t="s">
        <v>56</v>
      </c>
      <c r="K26" s="289"/>
      <c r="L26" s="242" t="s">
        <v>634</v>
      </c>
      <c r="M26" s="291"/>
      <c r="N26" s="419" t="s">
        <v>77</v>
      </c>
      <c r="O26" s="293">
        <v>25</v>
      </c>
      <c r="P26" s="418" t="s">
        <v>2</v>
      </c>
      <c r="Q26" s="416" t="s">
        <v>55</v>
      </c>
      <c r="R26" s="289"/>
      <c r="S26" s="318"/>
      <c r="T26" s="291"/>
      <c r="U26" s="419" t="s">
        <v>180</v>
      </c>
      <c r="V26" s="422">
        <v>25</v>
      </c>
      <c r="W26" s="418" t="s">
        <v>4</v>
      </c>
      <c r="X26" s="459" t="s">
        <v>22</v>
      </c>
      <c r="Y26" s="289"/>
      <c r="Z26" s="313" t="s">
        <v>613</v>
      </c>
      <c r="AA26" s="291"/>
      <c r="AB26" s="419" t="s">
        <v>170</v>
      </c>
      <c r="AC26" s="293">
        <v>25</v>
      </c>
      <c r="AD26" s="456" t="s">
        <v>0</v>
      </c>
      <c r="AE26" s="416" t="s">
        <v>54</v>
      </c>
      <c r="AF26" s="298"/>
      <c r="AG26" s="309" t="s">
        <v>416</v>
      </c>
      <c r="AH26" s="443"/>
      <c r="AI26" s="419" t="s">
        <v>167</v>
      </c>
      <c r="AJ26" s="444">
        <v>25</v>
      </c>
      <c r="AK26" s="419" t="s">
        <v>3</v>
      </c>
      <c r="AL26" s="416" t="s">
        <v>55</v>
      </c>
      <c r="AM26" s="445"/>
      <c r="AN26" s="295"/>
      <c r="AO26" s="291"/>
      <c r="AP26" s="419" t="s">
        <v>180</v>
      </c>
      <c r="AQ26" s="293">
        <v>25</v>
      </c>
      <c r="AR26" s="418" t="s">
        <v>5</v>
      </c>
      <c r="AS26" s="418"/>
      <c r="AT26" s="418" t="s">
        <v>21</v>
      </c>
      <c r="AU26" s="418"/>
      <c r="AV26" s="327" t="s">
        <v>493</v>
      </c>
      <c r="AW26" s="291"/>
      <c r="AX26" s="418" t="s">
        <v>78</v>
      </c>
      <c r="AY26" s="293">
        <v>25</v>
      </c>
      <c r="AZ26" s="419" t="s">
        <v>1</v>
      </c>
      <c r="BA26" s="416" t="s">
        <v>56</v>
      </c>
      <c r="BB26" s="289"/>
      <c r="BC26" s="295" t="s">
        <v>662</v>
      </c>
      <c r="BD26" s="291"/>
      <c r="BE26" s="419" t="s">
        <v>77</v>
      </c>
      <c r="BF26" s="293">
        <v>25</v>
      </c>
      <c r="BG26" s="419" t="s">
        <v>3</v>
      </c>
      <c r="BH26" s="416" t="s">
        <v>55</v>
      </c>
      <c r="BI26" s="289"/>
      <c r="BJ26" s="315"/>
      <c r="BK26" s="291"/>
      <c r="BL26" s="419" t="s">
        <v>170</v>
      </c>
      <c r="BM26" s="293">
        <v>25</v>
      </c>
      <c r="BN26" s="418" t="s">
        <v>6</v>
      </c>
      <c r="BO26" s="416" t="s">
        <v>56</v>
      </c>
      <c r="BP26" s="289"/>
      <c r="BQ26" s="301" t="s">
        <v>540</v>
      </c>
      <c r="BR26" s="291"/>
      <c r="BS26" s="419" t="s">
        <v>77</v>
      </c>
      <c r="BT26" s="423">
        <v>25</v>
      </c>
      <c r="BU26" s="418" t="s">
        <v>2</v>
      </c>
      <c r="BV26" s="416" t="s">
        <v>55</v>
      </c>
      <c r="BW26" s="298"/>
      <c r="BX26" s="320"/>
      <c r="BY26" s="299"/>
      <c r="BZ26" s="419" t="s">
        <v>180</v>
      </c>
      <c r="CA26" s="293">
        <v>25</v>
      </c>
      <c r="CB26" s="418" t="s">
        <v>2</v>
      </c>
      <c r="CC26" s="416" t="s">
        <v>55</v>
      </c>
      <c r="CD26" s="289"/>
      <c r="CE26" s="308" t="s">
        <v>544</v>
      </c>
      <c r="CF26" s="291"/>
      <c r="CG26" s="419" t="s">
        <v>170</v>
      </c>
      <c r="CH26" s="293">
        <v>25</v>
      </c>
    </row>
    <row r="27" spans="1:86" ht="46.5" customHeight="1" x14ac:dyDescent="0.3">
      <c r="A27" s="422">
        <v>26</v>
      </c>
      <c r="B27" s="418" t="s">
        <v>5</v>
      </c>
      <c r="C27" s="416" t="s">
        <v>56</v>
      </c>
      <c r="D27" s="289"/>
      <c r="E27" s="295" t="s">
        <v>653</v>
      </c>
      <c r="F27" s="397"/>
      <c r="G27" s="419" t="s">
        <v>77</v>
      </c>
      <c r="H27" s="293">
        <v>26</v>
      </c>
      <c r="I27" s="418" t="s">
        <v>0</v>
      </c>
      <c r="J27" s="416" t="s">
        <v>56</v>
      </c>
      <c r="K27" s="289"/>
      <c r="L27" s="318" t="s">
        <v>635</v>
      </c>
      <c r="M27" s="291"/>
      <c r="N27" s="419" t="s">
        <v>77</v>
      </c>
      <c r="O27" s="293">
        <v>26</v>
      </c>
      <c r="P27" s="418" t="s">
        <v>3</v>
      </c>
      <c r="Q27" s="416" t="s">
        <v>55</v>
      </c>
      <c r="R27" s="289"/>
      <c r="S27" s="320"/>
      <c r="T27" s="291"/>
      <c r="U27" s="419" t="s">
        <v>180</v>
      </c>
      <c r="V27" s="422">
        <v>26</v>
      </c>
      <c r="W27" s="418" t="s">
        <v>5</v>
      </c>
      <c r="X27" s="416" t="s">
        <v>22</v>
      </c>
      <c r="Y27" s="312"/>
      <c r="Z27" s="446" t="s">
        <v>481</v>
      </c>
      <c r="AA27" s="314"/>
      <c r="AB27" s="419" t="s">
        <v>170</v>
      </c>
      <c r="AC27" s="293">
        <v>26</v>
      </c>
      <c r="AD27" s="463" t="s">
        <v>1</v>
      </c>
      <c r="AE27" s="461" t="s">
        <v>56</v>
      </c>
      <c r="AF27" s="289"/>
      <c r="AG27" s="290" t="s">
        <v>531</v>
      </c>
      <c r="AH27" s="291"/>
      <c r="AI27" s="468" t="s">
        <v>78</v>
      </c>
      <c r="AJ27" s="293">
        <v>26</v>
      </c>
      <c r="AK27" s="419" t="s">
        <v>4</v>
      </c>
      <c r="AL27" s="416" t="s">
        <v>56</v>
      </c>
      <c r="AM27" s="488"/>
      <c r="AN27" s="454" t="s">
        <v>584</v>
      </c>
      <c r="AO27" s="291"/>
      <c r="AP27" s="419" t="s">
        <v>77</v>
      </c>
      <c r="AQ27" s="293">
        <v>26</v>
      </c>
      <c r="AR27" s="418" t="s">
        <v>6</v>
      </c>
      <c r="AS27" s="317"/>
      <c r="AT27" s="418" t="s">
        <v>181</v>
      </c>
      <c r="AU27" s="317"/>
      <c r="AV27" s="301" t="s">
        <v>439</v>
      </c>
      <c r="AW27" s="291"/>
      <c r="AX27" s="418" t="s">
        <v>77</v>
      </c>
      <c r="AY27" s="293">
        <v>26</v>
      </c>
      <c r="AZ27" s="419" t="s">
        <v>2</v>
      </c>
      <c r="BA27" s="416" t="s">
        <v>55</v>
      </c>
      <c r="BB27" s="289"/>
      <c r="BC27" s="295"/>
      <c r="BD27" s="291"/>
      <c r="BE27" s="419" t="s">
        <v>180</v>
      </c>
      <c r="BF27" s="293">
        <v>26</v>
      </c>
      <c r="BG27" s="419" t="s">
        <v>4</v>
      </c>
      <c r="BH27" s="416" t="s">
        <v>54</v>
      </c>
      <c r="BI27" s="298"/>
      <c r="BJ27" s="313" t="s">
        <v>651</v>
      </c>
      <c r="BK27" s="299"/>
      <c r="BL27" s="419" t="s">
        <v>170</v>
      </c>
      <c r="BM27" s="293">
        <v>26</v>
      </c>
      <c r="BN27" s="418" t="s">
        <v>0</v>
      </c>
      <c r="BO27" s="416" t="s">
        <v>56</v>
      </c>
      <c r="BP27" s="289"/>
      <c r="BQ27" s="296" t="s">
        <v>496</v>
      </c>
      <c r="BR27" s="291"/>
      <c r="BS27" s="419" t="s">
        <v>77</v>
      </c>
      <c r="BT27" s="293">
        <v>26</v>
      </c>
      <c r="BU27" s="418" t="s">
        <v>3</v>
      </c>
      <c r="BV27" s="416" t="s">
        <v>55</v>
      </c>
      <c r="BW27" s="289"/>
      <c r="BX27" s="296" t="s">
        <v>406</v>
      </c>
      <c r="BY27" s="291"/>
      <c r="BZ27" s="419" t="s">
        <v>167</v>
      </c>
      <c r="CA27" s="293">
        <v>26</v>
      </c>
      <c r="CB27" s="418" t="s">
        <v>3</v>
      </c>
      <c r="CC27" s="416" t="s">
        <v>55</v>
      </c>
      <c r="CD27" s="298"/>
      <c r="CE27" s="295" t="s">
        <v>171</v>
      </c>
      <c r="CF27" s="299"/>
      <c r="CG27" s="419" t="s">
        <v>170</v>
      </c>
      <c r="CH27" s="293">
        <v>26</v>
      </c>
    </row>
    <row r="28" spans="1:86" ht="39.6" customHeight="1" x14ac:dyDescent="0.3">
      <c r="A28" s="422">
        <v>27</v>
      </c>
      <c r="B28" s="418" t="s">
        <v>6</v>
      </c>
      <c r="C28" s="416" t="s">
        <v>56</v>
      </c>
      <c r="D28" s="289"/>
      <c r="E28" s="544" t="s">
        <v>782</v>
      </c>
      <c r="F28" s="397"/>
      <c r="G28" s="419" t="s">
        <v>77</v>
      </c>
      <c r="H28" s="293">
        <v>27</v>
      </c>
      <c r="I28" s="418" t="s">
        <v>1</v>
      </c>
      <c r="J28" s="416" t="s">
        <v>56</v>
      </c>
      <c r="K28" s="289"/>
      <c r="L28" s="318" t="s">
        <v>769</v>
      </c>
      <c r="M28" s="291"/>
      <c r="N28" s="419" t="s">
        <v>77</v>
      </c>
      <c r="O28" s="293">
        <v>27</v>
      </c>
      <c r="P28" s="418" t="s">
        <v>4</v>
      </c>
      <c r="Q28" s="416" t="s">
        <v>56</v>
      </c>
      <c r="R28" s="289"/>
      <c r="S28" s="308" t="s">
        <v>643</v>
      </c>
      <c r="T28" s="291"/>
      <c r="U28" s="419" t="s">
        <v>77</v>
      </c>
      <c r="V28" s="422">
        <v>27</v>
      </c>
      <c r="W28" s="418" t="s">
        <v>6</v>
      </c>
      <c r="X28" s="416" t="s">
        <v>22</v>
      </c>
      <c r="Y28" s="289"/>
      <c r="Z28" s="407" t="s">
        <v>480</v>
      </c>
      <c r="AA28" s="291"/>
      <c r="AB28" s="419" t="s">
        <v>167</v>
      </c>
      <c r="AC28" s="293">
        <v>27</v>
      </c>
      <c r="AD28" s="418" t="s">
        <v>2</v>
      </c>
      <c r="AE28" s="416" t="s">
        <v>55</v>
      </c>
      <c r="AF28" s="289"/>
      <c r="AG28" s="320"/>
      <c r="AH28" s="291"/>
      <c r="AI28" s="419" t="s">
        <v>180</v>
      </c>
      <c r="AJ28" s="293">
        <v>27</v>
      </c>
      <c r="AK28" s="419" t="s">
        <v>5</v>
      </c>
      <c r="AL28" s="416" t="s">
        <v>56</v>
      </c>
      <c r="AM28" s="488"/>
      <c r="AN28" s="308" t="s">
        <v>577</v>
      </c>
      <c r="AO28" s="291"/>
      <c r="AP28" s="419" t="s">
        <v>77</v>
      </c>
      <c r="AQ28" s="293">
        <v>27</v>
      </c>
      <c r="AR28" s="418" t="s">
        <v>0</v>
      </c>
      <c r="AS28" s="418"/>
      <c r="AT28" s="418" t="s">
        <v>181</v>
      </c>
      <c r="AU28" s="418"/>
      <c r="AV28" s="410" t="s">
        <v>473</v>
      </c>
      <c r="AW28" s="291"/>
      <c r="AX28" s="418" t="s">
        <v>77</v>
      </c>
      <c r="AY28" s="293">
        <v>27</v>
      </c>
      <c r="AZ28" s="419" t="s">
        <v>3</v>
      </c>
      <c r="BA28" s="416" t="s">
        <v>55</v>
      </c>
      <c r="BB28" s="289"/>
      <c r="BC28" s="295" t="s">
        <v>428</v>
      </c>
      <c r="BD28" s="291"/>
      <c r="BE28" s="419" t="s">
        <v>167</v>
      </c>
      <c r="BF28" s="293">
        <v>27</v>
      </c>
      <c r="BG28" s="419" t="s">
        <v>5</v>
      </c>
      <c r="BH28" s="416" t="s">
        <v>54</v>
      </c>
      <c r="BI28" s="298"/>
      <c r="BJ28" s="296" t="s">
        <v>472</v>
      </c>
      <c r="BK28" s="299"/>
      <c r="BL28" s="419" t="s">
        <v>170</v>
      </c>
      <c r="BM28" s="293">
        <v>27</v>
      </c>
      <c r="BN28" s="418" t="s">
        <v>1</v>
      </c>
      <c r="BO28" s="416" t="s">
        <v>56</v>
      </c>
      <c r="BP28" s="298"/>
      <c r="BQ28" s="296" t="s">
        <v>565</v>
      </c>
      <c r="BR28" s="299"/>
      <c r="BS28" s="419" t="s">
        <v>77</v>
      </c>
      <c r="BT28" s="293">
        <v>27</v>
      </c>
      <c r="BU28" s="418" t="s">
        <v>4</v>
      </c>
      <c r="BV28" s="416" t="s">
        <v>56</v>
      </c>
      <c r="BW28" s="298"/>
      <c r="BX28" s="296" t="s">
        <v>420</v>
      </c>
      <c r="BY28" s="299"/>
      <c r="BZ28" s="419" t="s">
        <v>77</v>
      </c>
      <c r="CA28" s="293">
        <v>27</v>
      </c>
      <c r="CB28" s="418" t="s">
        <v>4</v>
      </c>
      <c r="CC28" s="416" t="s">
        <v>54</v>
      </c>
      <c r="CD28" s="298"/>
      <c r="CE28" s="295" t="s">
        <v>551</v>
      </c>
      <c r="CF28" s="299"/>
      <c r="CG28" s="419" t="s">
        <v>167</v>
      </c>
      <c r="CH28" s="293">
        <v>27</v>
      </c>
    </row>
    <row r="29" spans="1:86" ht="39.6" customHeight="1" x14ac:dyDescent="0.3">
      <c r="A29" s="422">
        <v>28</v>
      </c>
      <c r="B29" s="418" t="s">
        <v>0</v>
      </c>
      <c r="C29" s="416" t="s">
        <v>56</v>
      </c>
      <c r="D29" s="289"/>
      <c r="E29" s="313" t="s">
        <v>638</v>
      </c>
      <c r="F29" s="397"/>
      <c r="G29" s="419" t="s">
        <v>77</v>
      </c>
      <c r="H29" s="293">
        <v>28</v>
      </c>
      <c r="I29" s="418" t="s">
        <v>2</v>
      </c>
      <c r="J29" s="416" t="s">
        <v>55</v>
      </c>
      <c r="K29" s="289"/>
      <c r="L29" s="411" t="s">
        <v>410</v>
      </c>
      <c r="M29" s="291"/>
      <c r="N29" s="419" t="s">
        <v>180</v>
      </c>
      <c r="O29" s="293">
        <v>28</v>
      </c>
      <c r="P29" s="418" t="s">
        <v>5</v>
      </c>
      <c r="Q29" s="416" t="s">
        <v>56</v>
      </c>
      <c r="R29" s="289"/>
      <c r="S29" s="320" t="s">
        <v>501</v>
      </c>
      <c r="T29" s="291"/>
      <c r="U29" s="468" t="s">
        <v>78</v>
      </c>
      <c r="V29" s="422">
        <v>28</v>
      </c>
      <c r="W29" s="418" t="s">
        <v>0</v>
      </c>
      <c r="X29" s="416" t="s">
        <v>22</v>
      </c>
      <c r="Y29" s="289"/>
      <c r="Z29" s="447" t="s">
        <v>525</v>
      </c>
      <c r="AA29" s="291"/>
      <c r="AB29" s="419" t="s">
        <v>167</v>
      </c>
      <c r="AC29" s="422">
        <v>28</v>
      </c>
      <c r="AD29" s="418" t="s">
        <v>3</v>
      </c>
      <c r="AE29" s="416" t="s">
        <v>55</v>
      </c>
      <c r="AF29" s="289"/>
      <c r="AG29" s="301"/>
      <c r="AH29" s="291"/>
      <c r="AI29" s="419" t="s">
        <v>180</v>
      </c>
      <c r="AJ29" s="293">
        <v>28</v>
      </c>
      <c r="AK29" s="419" t="s">
        <v>6</v>
      </c>
      <c r="AL29" s="416" t="s">
        <v>56</v>
      </c>
      <c r="AM29" s="489"/>
      <c r="AN29" s="301" t="s">
        <v>647</v>
      </c>
      <c r="AO29" s="291"/>
      <c r="AP29" s="419" t="s">
        <v>77</v>
      </c>
      <c r="AQ29" s="293">
        <v>28</v>
      </c>
      <c r="AR29" s="418" t="s">
        <v>1</v>
      </c>
      <c r="AS29" s="418"/>
      <c r="AT29" s="418" t="s">
        <v>191</v>
      </c>
      <c r="AU29" s="418"/>
      <c r="AV29" s="410" t="s">
        <v>597</v>
      </c>
      <c r="AW29" s="302"/>
      <c r="AX29" s="492" t="s">
        <v>77</v>
      </c>
      <c r="AY29" s="293">
        <v>28</v>
      </c>
      <c r="AZ29" s="419" t="s">
        <v>4</v>
      </c>
      <c r="BA29" s="416" t="s">
        <v>56</v>
      </c>
      <c r="BB29" s="298"/>
      <c r="BC29" s="295" t="s">
        <v>508</v>
      </c>
      <c r="BD29" s="299"/>
      <c r="BE29" s="419" t="s">
        <v>77</v>
      </c>
      <c r="BF29" s="293">
        <v>28</v>
      </c>
      <c r="BG29" s="419" t="s">
        <v>6</v>
      </c>
      <c r="BH29" s="416" t="s">
        <v>54</v>
      </c>
      <c r="BI29" s="298"/>
      <c r="BJ29" s="313" t="s">
        <v>422</v>
      </c>
      <c r="BK29" s="299"/>
      <c r="BL29" s="419" t="s">
        <v>167</v>
      </c>
      <c r="BM29" s="293">
        <v>28</v>
      </c>
      <c r="BN29" s="418" t="s">
        <v>2</v>
      </c>
      <c r="BO29" s="416" t="s">
        <v>55</v>
      </c>
      <c r="BP29" s="298"/>
      <c r="BQ29" s="401"/>
      <c r="BR29" s="299"/>
      <c r="BS29" s="419" t="s">
        <v>180</v>
      </c>
      <c r="BT29" s="293">
        <v>28</v>
      </c>
      <c r="BU29" s="418" t="s">
        <v>5</v>
      </c>
      <c r="BV29" s="416" t="s">
        <v>56</v>
      </c>
      <c r="BW29" s="289"/>
      <c r="BX29" s="295" t="s">
        <v>510</v>
      </c>
      <c r="BY29" s="291"/>
      <c r="BZ29" s="419" t="s">
        <v>77</v>
      </c>
      <c r="CA29" s="293">
        <v>28</v>
      </c>
      <c r="CB29" s="418" t="s">
        <v>5</v>
      </c>
      <c r="CC29" s="416" t="s">
        <v>54</v>
      </c>
      <c r="CD29" s="298"/>
      <c r="CE29" s="295" t="s">
        <v>423</v>
      </c>
      <c r="CF29" s="299"/>
      <c r="CG29" s="419" t="s">
        <v>180</v>
      </c>
      <c r="CH29" s="293">
        <v>28</v>
      </c>
    </row>
    <row r="30" spans="1:86" ht="38.25" customHeight="1" x14ac:dyDescent="0.3">
      <c r="A30" s="422">
        <v>29</v>
      </c>
      <c r="B30" s="418" t="s">
        <v>1</v>
      </c>
      <c r="C30" s="416" t="s">
        <v>55</v>
      </c>
      <c r="D30" s="289"/>
      <c r="E30" s="306" t="s">
        <v>467</v>
      </c>
      <c r="F30" s="291"/>
      <c r="G30" s="419" t="s">
        <v>167</v>
      </c>
      <c r="H30" s="422">
        <v>29</v>
      </c>
      <c r="I30" s="418" t="s">
        <v>3</v>
      </c>
      <c r="J30" s="416" t="s">
        <v>55</v>
      </c>
      <c r="K30" s="289"/>
      <c r="L30" s="411" t="s">
        <v>412</v>
      </c>
      <c r="M30" s="291"/>
      <c r="N30" s="419" t="s">
        <v>180</v>
      </c>
      <c r="O30" s="293">
        <v>29</v>
      </c>
      <c r="P30" s="418" t="s">
        <v>6</v>
      </c>
      <c r="Q30" s="416" t="s">
        <v>56</v>
      </c>
      <c r="R30" s="289"/>
      <c r="S30" s="320" t="s">
        <v>503</v>
      </c>
      <c r="T30" s="291"/>
      <c r="U30" s="468" t="s">
        <v>78</v>
      </c>
      <c r="V30" s="422">
        <v>29</v>
      </c>
      <c r="W30" s="418" t="s">
        <v>1</v>
      </c>
      <c r="X30" s="416" t="s">
        <v>22</v>
      </c>
      <c r="Y30" s="298"/>
      <c r="Z30" s="242" t="s">
        <v>614</v>
      </c>
      <c r="AA30" s="299"/>
      <c r="AB30" s="419" t="s">
        <v>167</v>
      </c>
      <c r="AC30" s="462">
        <v>29</v>
      </c>
      <c r="AD30" s="463" t="s">
        <v>4</v>
      </c>
      <c r="AE30" s="461" t="s">
        <v>56</v>
      </c>
      <c r="AF30" s="289"/>
      <c r="AG30" s="290" t="s">
        <v>590</v>
      </c>
      <c r="AH30" s="291"/>
      <c r="AI30" s="419" t="s">
        <v>77</v>
      </c>
      <c r="AJ30" s="293">
        <v>29</v>
      </c>
      <c r="AK30" s="419" t="s">
        <v>0</v>
      </c>
      <c r="AL30" s="416" t="s">
        <v>56</v>
      </c>
      <c r="AM30" s="488"/>
      <c r="AN30" s="318" t="s">
        <v>578</v>
      </c>
      <c r="AO30" s="291"/>
      <c r="AP30" s="419" t="s">
        <v>77</v>
      </c>
      <c r="AQ30" s="293">
        <v>29</v>
      </c>
      <c r="AR30" s="418" t="s">
        <v>2</v>
      </c>
      <c r="AS30" s="418"/>
      <c r="AT30" s="418" t="s">
        <v>55</v>
      </c>
      <c r="AU30" s="418"/>
      <c r="AV30" s="410"/>
      <c r="AW30" s="302"/>
      <c r="AX30" s="418" t="s">
        <v>180</v>
      </c>
      <c r="AY30" s="293">
        <v>29</v>
      </c>
      <c r="AZ30" s="419" t="s">
        <v>5</v>
      </c>
      <c r="BA30" s="416" t="s">
        <v>56</v>
      </c>
      <c r="BB30" s="298"/>
      <c r="BC30" s="295" t="s">
        <v>518</v>
      </c>
      <c r="BD30" s="299"/>
      <c r="BE30" s="419" t="s">
        <v>77</v>
      </c>
      <c r="BF30" s="293">
        <v>29</v>
      </c>
      <c r="BG30" s="419" t="s">
        <v>0</v>
      </c>
      <c r="BH30" s="416" t="s">
        <v>175</v>
      </c>
      <c r="BI30" s="298"/>
      <c r="BJ30" s="313" t="s">
        <v>72</v>
      </c>
      <c r="BK30" s="299"/>
      <c r="BL30" s="419" t="s">
        <v>167</v>
      </c>
      <c r="BM30" s="293">
        <v>29</v>
      </c>
      <c r="BN30" s="418" t="s">
        <v>3</v>
      </c>
      <c r="BO30" s="416" t="s">
        <v>55</v>
      </c>
      <c r="BP30" s="289"/>
      <c r="BQ30" s="296" t="s">
        <v>171</v>
      </c>
      <c r="BR30" s="291"/>
      <c r="BS30" s="419" t="s">
        <v>167</v>
      </c>
      <c r="BT30" s="330"/>
      <c r="BU30" s="331"/>
      <c r="BV30" s="331"/>
      <c r="BW30" s="331"/>
      <c r="BX30" s="331"/>
      <c r="BY30" s="331"/>
      <c r="BZ30" s="332"/>
      <c r="CA30" s="423">
        <v>29</v>
      </c>
      <c r="CB30" s="418" t="s">
        <v>6</v>
      </c>
      <c r="CC30" s="416" t="s">
        <v>54</v>
      </c>
      <c r="CD30" s="289"/>
      <c r="CF30" s="291"/>
      <c r="CG30" s="419" t="s">
        <v>167</v>
      </c>
      <c r="CH30" s="293">
        <v>29</v>
      </c>
    </row>
    <row r="31" spans="1:86" ht="38.25" customHeight="1" x14ac:dyDescent="0.3">
      <c r="A31" s="422">
        <v>30</v>
      </c>
      <c r="B31" s="418" t="s">
        <v>2</v>
      </c>
      <c r="C31" s="416" t="s">
        <v>55</v>
      </c>
      <c r="D31" s="289"/>
      <c r="E31" s="306" t="s">
        <v>171</v>
      </c>
      <c r="F31" s="291"/>
      <c r="G31" s="419" t="s">
        <v>167</v>
      </c>
      <c r="H31" s="422">
        <v>30</v>
      </c>
      <c r="I31" s="418" t="s">
        <v>4</v>
      </c>
      <c r="J31" s="416" t="s">
        <v>56</v>
      </c>
      <c r="K31" s="475"/>
      <c r="L31" s="318" t="s">
        <v>606</v>
      </c>
      <c r="M31" s="291"/>
      <c r="N31" s="468" t="s">
        <v>180</v>
      </c>
      <c r="O31" s="293">
        <v>30</v>
      </c>
      <c r="P31" s="418" t="s">
        <v>0</v>
      </c>
      <c r="Q31" s="416" t="s">
        <v>56</v>
      </c>
      <c r="R31" s="289"/>
      <c r="S31" s="320" t="s">
        <v>515</v>
      </c>
      <c r="T31" s="291"/>
      <c r="U31" s="419" t="s">
        <v>77</v>
      </c>
      <c r="V31" s="422">
        <v>30</v>
      </c>
      <c r="W31" s="418" t="s">
        <v>2</v>
      </c>
      <c r="X31" s="459" t="s">
        <v>55</v>
      </c>
      <c r="Y31" s="298"/>
      <c r="Z31" s="448" t="s">
        <v>171</v>
      </c>
      <c r="AA31" s="299"/>
      <c r="AB31" s="419" t="s">
        <v>167</v>
      </c>
      <c r="AC31" s="293">
        <v>30</v>
      </c>
      <c r="AD31" s="418" t="s">
        <v>5</v>
      </c>
      <c r="AE31" s="416" t="s">
        <v>56</v>
      </c>
      <c r="AF31" s="289"/>
      <c r="AG31" s="308" t="s">
        <v>591</v>
      </c>
      <c r="AH31" s="291"/>
      <c r="AI31" s="417" t="s">
        <v>77</v>
      </c>
      <c r="AJ31" s="418">
        <v>30</v>
      </c>
      <c r="AK31" s="419" t="s">
        <v>1</v>
      </c>
      <c r="AL31" s="416" t="s">
        <v>56</v>
      </c>
      <c r="AM31" s="490"/>
      <c r="AN31" s="409" t="s">
        <v>598</v>
      </c>
      <c r="AO31" s="419"/>
      <c r="AP31" s="419" t="s">
        <v>78</v>
      </c>
      <c r="AQ31" s="293">
        <v>30</v>
      </c>
      <c r="AR31" s="418" t="s">
        <v>3</v>
      </c>
      <c r="AS31" s="418"/>
      <c r="AT31" s="416" t="s">
        <v>55</v>
      </c>
      <c r="AU31" s="418"/>
      <c r="AV31" s="296" t="s">
        <v>428</v>
      </c>
      <c r="AW31" s="304"/>
      <c r="AX31" s="418" t="s">
        <v>180</v>
      </c>
      <c r="AY31" s="293">
        <v>30</v>
      </c>
      <c r="AZ31" s="419" t="s">
        <v>6</v>
      </c>
      <c r="BA31" s="416" t="s">
        <v>56</v>
      </c>
      <c r="BB31" s="298"/>
      <c r="BC31" s="295" t="s">
        <v>661</v>
      </c>
      <c r="BD31" s="299"/>
      <c r="BE31" s="419" t="s">
        <v>77</v>
      </c>
      <c r="BF31" s="419">
        <v>30</v>
      </c>
      <c r="BG31" s="419" t="s">
        <v>1</v>
      </c>
      <c r="BH31" s="416" t="s">
        <v>175</v>
      </c>
      <c r="BI31" s="298"/>
      <c r="BJ31" s="306" t="s">
        <v>72</v>
      </c>
      <c r="BK31" s="299"/>
      <c r="BL31" s="419" t="s">
        <v>167</v>
      </c>
      <c r="BM31" s="293">
        <v>30</v>
      </c>
      <c r="BN31" s="418" t="s">
        <v>4</v>
      </c>
      <c r="BO31" s="416" t="s">
        <v>56</v>
      </c>
      <c r="BP31" s="289"/>
      <c r="BQ31" s="310" t="s">
        <v>430</v>
      </c>
      <c r="BR31" s="291"/>
      <c r="BS31" s="419" t="s">
        <v>77</v>
      </c>
      <c r="BT31" s="330"/>
      <c r="BU31" s="331"/>
      <c r="BV31" s="331"/>
      <c r="BW31" s="331"/>
      <c r="BX31" s="331"/>
      <c r="BY31" s="331"/>
      <c r="BZ31" s="332"/>
      <c r="CA31" s="423">
        <v>30</v>
      </c>
      <c r="CB31" s="418" t="s">
        <v>0</v>
      </c>
      <c r="CC31" s="416" t="s">
        <v>54</v>
      </c>
      <c r="CD31" s="289"/>
      <c r="CE31" s="304"/>
      <c r="CF31" s="291"/>
      <c r="CG31" s="419" t="s">
        <v>170</v>
      </c>
      <c r="CH31" s="293">
        <v>30</v>
      </c>
    </row>
    <row r="32" spans="1:86" ht="39.6" customHeight="1" x14ac:dyDescent="0.3">
      <c r="A32" s="589"/>
      <c r="B32" s="590"/>
      <c r="C32" s="590"/>
      <c r="D32" s="590"/>
      <c r="E32" s="590"/>
      <c r="F32" s="590"/>
      <c r="G32" s="591"/>
      <c r="H32" s="422">
        <v>31</v>
      </c>
      <c r="I32" s="418" t="s">
        <v>5</v>
      </c>
      <c r="J32" s="416" t="s">
        <v>56</v>
      </c>
      <c r="K32" s="289"/>
      <c r="L32" s="540" t="s">
        <v>687</v>
      </c>
      <c r="M32" s="291"/>
      <c r="N32" s="419" t="s">
        <v>77</v>
      </c>
      <c r="O32" s="592"/>
      <c r="P32" s="593"/>
      <c r="Q32" s="593"/>
      <c r="R32" s="593"/>
      <c r="S32" s="593"/>
      <c r="T32" s="593"/>
      <c r="U32" s="594"/>
      <c r="V32" s="422">
        <v>31</v>
      </c>
      <c r="W32" s="418" t="s">
        <v>3</v>
      </c>
      <c r="X32" s="416" t="s">
        <v>55</v>
      </c>
      <c r="Y32" s="289"/>
      <c r="Z32" s="449"/>
      <c r="AA32" s="291"/>
      <c r="AB32" s="419" t="s">
        <v>167</v>
      </c>
      <c r="AC32" s="293">
        <v>31</v>
      </c>
      <c r="AD32" s="418" t="s">
        <v>6</v>
      </c>
      <c r="AE32" s="416" t="s">
        <v>56</v>
      </c>
      <c r="AF32" s="289"/>
      <c r="AG32" s="308" t="s">
        <v>589</v>
      </c>
      <c r="AH32" s="291"/>
      <c r="AI32" s="417" t="s">
        <v>77</v>
      </c>
      <c r="AJ32" s="592"/>
      <c r="AK32" s="593"/>
      <c r="AL32" s="593"/>
      <c r="AM32" s="593"/>
      <c r="AN32" s="593"/>
      <c r="AO32" s="593"/>
      <c r="AP32" s="594"/>
      <c r="AQ32" s="293">
        <v>31</v>
      </c>
      <c r="AR32" s="418" t="s">
        <v>4</v>
      </c>
      <c r="AS32" s="418"/>
      <c r="AT32" s="416" t="s">
        <v>56</v>
      </c>
      <c r="AU32" s="418"/>
      <c r="AV32" s="411" t="s">
        <v>648</v>
      </c>
      <c r="AW32" s="304"/>
      <c r="AX32" s="418" t="s">
        <v>77</v>
      </c>
      <c r="AY32" s="592"/>
      <c r="AZ32" s="593"/>
      <c r="BA32" s="593"/>
      <c r="BB32" s="593"/>
      <c r="BC32" s="593"/>
      <c r="BD32" s="593"/>
      <c r="BE32" s="594"/>
      <c r="BF32" s="293">
        <v>31</v>
      </c>
      <c r="BG32" s="419" t="s">
        <v>2</v>
      </c>
      <c r="BH32" s="416" t="s">
        <v>175</v>
      </c>
      <c r="BI32" s="298"/>
      <c r="BJ32" s="306" t="s">
        <v>72</v>
      </c>
      <c r="BK32" s="299"/>
      <c r="BL32" s="419" t="s">
        <v>180</v>
      </c>
      <c r="BM32" s="293">
        <v>31</v>
      </c>
      <c r="BN32" s="418" t="s">
        <v>5</v>
      </c>
      <c r="BO32" s="416" t="s">
        <v>56</v>
      </c>
      <c r="BP32" s="298"/>
      <c r="BQ32" s="310" t="s">
        <v>554</v>
      </c>
      <c r="BR32" s="299"/>
      <c r="BS32" s="419" t="s">
        <v>77</v>
      </c>
      <c r="BT32" s="333"/>
      <c r="BU32" s="334"/>
      <c r="BV32" s="334"/>
      <c r="BW32" s="334"/>
      <c r="BX32" s="334"/>
      <c r="BY32" s="334"/>
      <c r="BZ32" s="335"/>
      <c r="CA32" s="293">
        <v>31</v>
      </c>
      <c r="CB32" s="418" t="s">
        <v>1</v>
      </c>
      <c r="CC32" s="416" t="s">
        <v>54</v>
      </c>
      <c r="CD32" s="289"/>
      <c r="CE32" s="427"/>
      <c r="CF32" s="291"/>
      <c r="CG32" s="419" t="s">
        <v>170</v>
      </c>
      <c r="CH32" s="293">
        <v>31</v>
      </c>
    </row>
    <row r="33" spans="1:88" ht="82.5" customHeight="1" thickBot="1" x14ac:dyDescent="0.35">
      <c r="A33" s="595" t="s">
        <v>31</v>
      </c>
      <c r="B33" s="596"/>
      <c r="C33" s="336"/>
      <c r="D33" s="578" t="s">
        <v>453</v>
      </c>
      <c r="E33" s="579"/>
      <c r="F33" s="579"/>
      <c r="G33" s="585"/>
      <c r="H33" s="597" t="s">
        <v>607</v>
      </c>
      <c r="I33" s="598"/>
      <c r="J33" s="598"/>
      <c r="K33" s="598"/>
      <c r="L33" s="598"/>
      <c r="M33" s="598"/>
      <c r="N33" s="599"/>
      <c r="O33" s="578" t="s">
        <v>454</v>
      </c>
      <c r="P33" s="579"/>
      <c r="Q33" s="579"/>
      <c r="R33" s="579"/>
      <c r="S33" s="579"/>
      <c r="T33" s="579"/>
      <c r="U33" s="585"/>
      <c r="V33" s="586"/>
      <c r="W33" s="587"/>
      <c r="X33" s="587"/>
      <c r="Y33" s="587"/>
      <c r="Z33" s="587"/>
      <c r="AA33" s="587"/>
      <c r="AB33" s="588"/>
      <c r="AC33" s="578"/>
      <c r="AD33" s="579"/>
      <c r="AE33" s="579"/>
      <c r="AF33" s="579"/>
      <c r="AG33" s="579"/>
      <c r="AH33" s="579"/>
      <c r="AI33" s="585"/>
      <c r="AJ33" s="578"/>
      <c r="AK33" s="579"/>
      <c r="AL33" s="579"/>
      <c r="AM33" s="579"/>
      <c r="AN33" s="579"/>
      <c r="AO33" s="579"/>
      <c r="AP33" s="585"/>
      <c r="AQ33" s="586" t="s">
        <v>455</v>
      </c>
      <c r="AR33" s="587"/>
      <c r="AS33" s="587"/>
      <c r="AT33" s="587"/>
      <c r="AU33" s="587"/>
      <c r="AV33" s="587"/>
      <c r="AW33" s="587"/>
      <c r="AX33" s="588"/>
      <c r="AY33" s="578" t="s">
        <v>456</v>
      </c>
      <c r="AZ33" s="579"/>
      <c r="BA33" s="579"/>
      <c r="BB33" s="579"/>
      <c r="BC33" s="579"/>
      <c r="BD33" s="579"/>
      <c r="BE33" s="585"/>
      <c r="BF33" s="578" t="s">
        <v>457</v>
      </c>
      <c r="BG33" s="579"/>
      <c r="BH33" s="579"/>
      <c r="BI33" s="579"/>
      <c r="BJ33" s="579"/>
      <c r="BK33" s="579"/>
      <c r="BL33" s="585"/>
      <c r="BM33" s="578" t="s">
        <v>158</v>
      </c>
      <c r="BN33" s="579"/>
      <c r="BO33" s="579"/>
      <c r="BP33" s="579"/>
      <c r="BQ33" s="579"/>
      <c r="BR33" s="579"/>
      <c r="BS33" s="585"/>
      <c r="BT33" s="578" t="s">
        <v>457</v>
      </c>
      <c r="BU33" s="579"/>
      <c r="BV33" s="579"/>
      <c r="BW33" s="579"/>
      <c r="BX33" s="579"/>
      <c r="BY33" s="579"/>
      <c r="BZ33" s="585"/>
      <c r="CA33" s="578" t="s">
        <v>457</v>
      </c>
      <c r="CB33" s="579"/>
      <c r="CC33" s="579"/>
      <c r="CD33" s="579"/>
      <c r="CE33" s="579"/>
      <c r="CF33" s="579"/>
      <c r="CG33" s="579"/>
      <c r="CH33" s="337"/>
    </row>
    <row r="34" spans="1:88" ht="20.100000000000001" customHeight="1" thickTop="1" x14ac:dyDescent="0.3">
      <c r="A34" s="580" t="s">
        <v>14</v>
      </c>
      <c r="B34" s="581"/>
      <c r="C34" s="338" t="s">
        <v>26</v>
      </c>
      <c r="D34" s="573">
        <f>COUNTIF(C2:C32,"◎")</f>
        <v>11</v>
      </c>
      <c r="E34" s="574"/>
      <c r="F34" s="339"/>
      <c r="G34" s="340"/>
      <c r="H34" s="573">
        <f>COUNTIF(J2:J32,"◎")</f>
        <v>12</v>
      </c>
      <c r="I34" s="574"/>
      <c r="J34" s="574"/>
      <c r="K34" s="574"/>
      <c r="L34" s="574"/>
      <c r="M34" s="339"/>
      <c r="N34" s="340"/>
      <c r="O34" s="573">
        <f>COUNTIF(Q2:Q32,"◎")</f>
        <v>8</v>
      </c>
      <c r="P34" s="574"/>
      <c r="Q34" s="574"/>
      <c r="R34" s="574"/>
      <c r="S34" s="574"/>
      <c r="T34" s="339"/>
      <c r="U34" s="340"/>
      <c r="V34" s="576" t="s">
        <v>14</v>
      </c>
      <c r="W34" s="577"/>
      <c r="X34" s="573">
        <f>COUNTIF(X2:X32,"◎")</f>
        <v>11</v>
      </c>
      <c r="Y34" s="574"/>
      <c r="Z34" s="574"/>
      <c r="AA34" s="574"/>
      <c r="AB34" s="575"/>
      <c r="AC34" s="573">
        <f>COUNTIF(AE2:AE32,"◎")</f>
        <v>9</v>
      </c>
      <c r="AD34" s="584"/>
      <c r="AE34" s="584"/>
      <c r="AF34" s="584"/>
      <c r="AG34" s="584"/>
      <c r="AH34" s="341"/>
      <c r="AI34" s="342"/>
      <c r="AJ34" s="573">
        <f>COUNTIF(AL2:AL32,"◎")</f>
        <v>10</v>
      </c>
      <c r="AK34" s="574"/>
      <c r="AL34" s="574"/>
      <c r="AM34" s="574"/>
      <c r="AN34" s="574"/>
      <c r="AO34" s="343"/>
      <c r="AP34" s="340"/>
      <c r="AQ34" s="576" t="s">
        <v>14</v>
      </c>
      <c r="AR34" s="577"/>
      <c r="AS34" s="344"/>
      <c r="AT34" s="573">
        <f>COUNTIF(AT2:AT32,"◎")</f>
        <v>11</v>
      </c>
      <c r="AU34" s="574"/>
      <c r="AV34" s="574"/>
      <c r="AW34" s="574"/>
      <c r="AX34" s="575"/>
      <c r="AY34" s="573">
        <f>COUNTIF(BA2:BA32,"◎")</f>
        <v>10</v>
      </c>
      <c r="AZ34" s="574"/>
      <c r="BA34" s="574"/>
      <c r="BB34" s="574"/>
      <c r="BC34" s="574"/>
      <c r="BD34" s="339"/>
      <c r="BE34" s="339"/>
      <c r="BF34" s="573">
        <f>COUNTIF(BH2:BH32,"◎")</f>
        <v>11</v>
      </c>
      <c r="BG34" s="574"/>
      <c r="BH34" s="574"/>
      <c r="BI34" s="574"/>
      <c r="BJ34" s="574"/>
      <c r="BK34" s="574"/>
      <c r="BL34" s="345"/>
      <c r="BM34" s="576" t="s">
        <v>14</v>
      </c>
      <c r="BN34" s="577"/>
      <c r="BO34" s="573">
        <f>COUNTIF(BO2:BO32,"◎")</f>
        <v>12</v>
      </c>
      <c r="BP34" s="574"/>
      <c r="BQ34" s="574"/>
      <c r="BR34" s="574"/>
      <c r="BS34" s="575"/>
      <c r="BT34" s="573">
        <f>COUNTIF(BV2:BV32,"◎")</f>
        <v>10</v>
      </c>
      <c r="BU34" s="574"/>
      <c r="BV34" s="574"/>
      <c r="BW34" s="574"/>
      <c r="BX34" s="574"/>
      <c r="BY34" s="339"/>
      <c r="BZ34" s="339"/>
      <c r="CA34" s="573">
        <f>COUNTIF(CC2:CC32,"◎")</f>
        <v>9</v>
      </c>
      <c r="CB34" s="574"/>
      <c r="CC34" s="574"/>
      <c r="CD34" s="574"/>
      <c r="CE34" s="574"/>
      <c r="CF34" s="574"/>
      <c r="CG34" s="346"/>
      <c r="CH34" s="345"/>
    </row>
    <row r="35" spans="1:88" ht="20.100000000000001" customHeight="1" x14ac:dyDescent="0.3">
      <c r="A35" s="582"/>
      <c r="B35" s="583"/>
      <c r="C35" s="347"/>
      <c r="D35" s="570" t="str">
        <f>D34&amp;"日"</f>
        <v>11日</v>
      </c>
      <c r="E35" s="572"/>
      <c r="F35" s="348"/>
      <c r="G35" s="349"/>
      <c r="H35" s="570" t="str">
        <f>""&amp;H34&amp;"日"</f>
        <v>12日</v>
      </c>
      <c r="I35" s="572"/>
      <c r="J35" s="572"/>
      <c r="K35" s="572"/>
      <c r="L35" s="572"/>
      <c r="M35" s="348"/>
      <c r="N35" s="349"/>
      <c r="O35" s="570" t="str">
        <f>O34&amp;"日"</f>
        <v>8日</v>
      </c>
      <c r="P35" s="572"/>
      <c r="Q35" s="572"/>
      <c r="R35" s="572"/>
      <c r="S35" s="572"/>
      <c r="T35" s="348"/>
      <c r="U35" s="349"/>
      <c r="V35" s="570"/>
      <c r="W35" s="571"/>
      <c r="X35" s="559" t="str">
        <f>X34&amp;"日"</f>
        <v>11日</v>
      </c>
      <c r="Y35" s="560"/>
      <c r="Z35" s="560"/>
      <c r="AA35" s="560"/>
      <c r="AB35" s="561"/>
      <c r="AC35" s="559" t="str">
        <f>AC34&amp;"日"</f>
        <v>9日</v>
      </c>
      <c r="AD35" s="568"/>
      <c r="AE35" s="568"/>
      <c r="AF35" s="568"/>
      <c r="AG35" s="568"/>
      <c r="AH35" s="350"/>
      <c r="AI35" s="351"/>
      <c r="AJ35" s="570" t="str">
        <f>AJ34&amp;"日"</f>
        <v>10日</v>
      </c>
      <c r="AK35" s="572"/>
      <c r="AL35" s="572"/>
      <c r="AM35" s="572"/>
      <c r="AN35" s="572"/>
      <c r="AO35" s="352"/>
      <c r="AP35" s="353"/>
      <c r="AQ35" s="570"/>
      <c r="AR35" s="571"/>
      <c r="AS35" s="348"/>
      <c r="AT35" s="559" t="str">
        <f>AT34&amp;"日"</f>
        <v>11日</v>
      </c>
      <c r="AU35" s="560"/>
      <c r="AV35" s="560"/>
      <c r="AW35" s="560"/>
      <c r="AX35" s="561"/>
      <c r="AY35" s="570" t="str">
        <f>AY34&amp;"日"</f>
        <v>10日</v>
      </c>
      <c r="AZ35" s="572"/>
      <c r="BA35" s="572"/>
      <c r="BB35" s="572"/>
      <c r="BC35" s="572"/>
      <c r="BD35" s="348"/>
      <c r="BE35" s="348"/>
      <c r="BF35" s="559" t="str">
        <f>BF34&amp;"日"</f>
        <v>11日</v>
      </c>
      <c r="BG35" s="560"/>
      <c r="BH35" s="560"/>
      <c r="BI35" s="560"/>
      <c r="BJ35" s="560"/>
      <c r="BK35" s="560"/>
      <c r="BL35" s="354"/>
      <c r="BM35" s="570"/>
      <c r="BN35" s="571"/>
      <c r="BO35" s="559" t="str">
        <f>""&amp;BO34&amp;"日"</f>
        <v>12日</v>
      </c>
      <c r="BP35" s="560"/>
      <c r="BQ35" s="560"/>
      <c r="BR35" s="560"/>
      <c r="BS35" s="561"/>
      <c r="BT35" s="570" t="str">
        <f>BT34&amp;"日"</f>
        <v>10日</v>
      </c>
      <c r="BU35" s="572"/>
      <c r="BV35" s="572"/>
      <c r="BW35" s="572"/>
      <c r="BX35" s="572"/>
      <c r="BY35" s="348"/>
      <c r="BZ35" s="348"/>
      <c r="CA35" s="559" t="str">
        <f>CA34&amp;"日"</f>
        <v>9日</v>
      </c>
      <c r="CB35" s="560"/>
      <c r="CC35" s="560"/>
      <c r="CD35" s="560"/>
      <c r="CE35" s="560"/>
      <c r="CF35" s="560"/>
      <c r="CG35" s="355"/>
      <c r="CH35" s="354"/>
    </row>
    <row r="36" spans="1:88" ht="20.100000000000001" customHeight="1" x14ac:dyDescent="0.3">
      <c r="A36" s="562" t="s">
        <v>11</v>
      </c>
      <c r="B36" s="563"/>
      <c r="C36" s="356" t="s">
        <v>22</v>
      </c>
      <c r="D36" s="559">
        <f>COUNTIF(C2:C32,"△")</f>
        <v>5</v>
      </c>
      <c r="E36" s="560"/>
      <c r="F36" s="357"/>
      <c r="G36" s="353"/>
      <c r="H36" s="559">
        <f>COUNTIF(J2:J32,"△")</f>
        <v>0</v>
      </c>
      <c r="I36" s="560"/>
      <c r="J36" s="560"/>
      <c r="K36" s="560"/>
      <c r="L36" s="560"/>
      <c r="M36" s="357"/>
      <c r="N36" s="353"/>
      <c r="O36" s="559">
        <f>COUNTIF(Q2:Q32,"△")</f>
        <v>0</v>
      </c>
      <c r="P36" s="560"/>
      <c r="Q36" s="560"/>
      <c r="R36" s="560"/>
      <c r="S36" s="560"/>
      <c r="T36" s="357"/>
      <c r="U36" s="353"/>
      <c r="V36" s="562" t="s">
        <v>11</v>
      </c>
      <c r="W36" s="563"/>
      <c r="X36" s="559">
        <f>COUNTIF(X2:X32,"△")</f>
        <v>7</v>
      </c>
      <c r="Y36" s="560"/>
      <c r="Z36" s="560"/>
      <c r="AA36" s="560"/>
      <c r="AB36" s="561"/>
      <c r="AC36" s="559">
        <f>COUNTIF(AE2:AE32,"△")</f>
        <v>18</v>
      </c>
      <c r="AD36" s="568"/>
      <c r="AE36" s="568"/>
      <c r="AF36" s="568"/>
      <c r="AG36" s="568"/>
      <c r="AH36" s="350"/>
      <c r="AI36" s="351"/>
      <c r="AJ36" s="559">
        <f>COUNTIF(AL2:AL32,"△")</f>
        <v>0</v>
      </c>
      <c r="AK36" s="560"/>
      <c r="AL36" s="560"/>
      <c r="AM36" s="560"/>
      <c r="AN36" s="560"/>
      <c r="AO36" s="352"/>
      <c r="AP36" s="353"/>
      <c r="AQ36" s="562" t="s">
        <v>11</v>
      </c>
      <c r="AR36" s="563"/>
      <c r="AS36" s="358"/>
      <c r="AT36" s="559">
        <f>COUNTIF(AT2:AT32,"△")</f>
        <v>2</v>
      </c>
      <c r="AU36" s="560"/>
      <c r="AV36" s="560"/>
      <c r="AW36" s="560"/>
      <c r="AX36" s="561"/>
      <c r="AY36" s="559">
        <f>COUNTIF(BA2:BA32,"△")</f>
        <v>0</v>
      </c>
      <c r="AZ36" s="560"/>
      <c r="BA36" s="560"/>
      <c r="BB36" s="560"/>
      <c r="BC36" s="560"/>
      <c r="BD36" s="357"/>
      <c r="BE36" s="357"/>
      <c r="BF36" s="559">
        <f>COUNTIF(BH2:BH32,"△")</f>
        <v>3</v>
      </c>
      <c r="BG36" s="560"/>
      <c r="BH36" s="560"/>
      <c r="BI36" s="560"/>
      <c r="BJ36" s="560"/>
      <c r="BK36" s="560"/>
      <c r="BL36" s="354"/>
      <c r="BM36" s="562" t="s">
        <v>11</v>
      </c>
      <c r="BN36" s="563"/>
      <c r="BO36" s="559">
        <f>COUNTIF(BO2:BO32,"△")</f>
        <v>3</v>
      </c>
      <c r="BP36" s="560"/>
      <c r="BQ36" s="560"/>
      <c r="BR36" s="560"/>
      <c r="BS36" s="561"/>
      <c r="BT36" s="559">
        <f>COUNTIF(BV2:BV32,"△")</f>
        <v>0</v>
      </c>
      <c r="BU36" s="560"/>
      <c r="BV36" s="560"/>
      <c r="BW36" s="560"/>
      <c r="BX36" s="560"/>
      <c r="BY36" s="357"/>
      <c r="BZ36" s="357"/>
      <c r="CA36" s="559">
        <f>COUNTIF(CC2:CC32,"△")</f>
        <v>5</v>
      </c>
      <c r="CB36" s="560"/>
      <c r="CC36" s="560"/>
      <c r="CD36" s="560"/>
      <c r="CE36" s="560"/>
      <c r="CF36" s="560"/>
      <c r="CG36" s="355"/>
      <c r="CH36" s="354"/>
    </row>
    <row r="37" spans="1:88" ht="20.100000000000001" customHeight="1" x14ac:dyDescent="0.3">
      <c r="A37" s="570"/>
      <c r="B37" s="571"/>
      <c r="C37" s="356"/>
      <c r="D37" s="559" t="str">
        <f>D36&amp;"日"</f>
        <v>5日</v>
      </c>
      <c r="E37" s="560"/>
      <c r="F37" s="357"/>
      <c r="G37" s="353"/>
      <c r="H37" s="559" t="str">
        <f>H36&amp;"日"</f>
        <v>0日</v>
      </c>
      <c r="I37" s="560"/>
      <c r="J37" s="560"/>
      <c r="K37" s="560"/>
      <c r="L37" s="560"/>
      <c r="M37" s="357"/>
      <c r="N37" s="353"/>
      <c r="O37" s="559" t="str">
        <f>O36&amp;"日"</f>
        <v>0日</v>
      </c>
      <c r="P37" s="560"/>
      <c r="Q37" s="560"/>
      <c r="R37" s="560"/>
      <c r="S37" s="560"/>
      <c r="T37" s="357"/>
      <c r="U37" s="353"/>
      <c r="V37" s="570"/>
      <c r="W37" s="571"/>
      <c r="X37" s="559" t="str">
        <f>X36&amp;"日"</f>
        <v>7日</v>
      </c>
      <c r="Y37" s="560"/>
      <c r="Z37" s="560"/>
      <c r="AA37" s="560"/>
      <c r="AB37" s="561"/>
      <c r="AC37" s="559" t="str">
        <f>AC36&amp;"日"</f>
        <v>18日</v>
      </c>
      <c r="AD37" s="568"/>
      <c r="AE37" s="568"/>
      <c r="AF37" s="568"/>
      <c r="AG37" s="568"/>
      <c r="AH37" s="350"/>
      <c r="AI37" s="351"/>
      <c r="AJ37" s="559" t="str">
        <f>AJ36&amp;"日"</f>
        <v>0日</v>
      </c>
      <c r="AK37" s="560"/>
      <c r="AL37" s="560"/>
      <c r="AM37" s="560"/>
      <c r="AN37" s="560"/>
      <c r="AO37" s="352"/>
      <c r="AP37" s="353"/>
      <c r="AQ37" s="570"/>
      <c r="AR37" s="571"/>
      <c r="AS37" s="348"/>
      <c r="AT37" s="559" t="str">
        <f>AT36&amp;"日"</f>
        <v>2日</v>
      </c>
      <c r="AU37" s="560"/>
      <c r="AV37" s="560"/>
      <c r="AW37" s="560"/>
      <c r="AX37" s="561"/>
      <c r="AY37" s="559" t="str">
        <f>AY36&amp;"日"</f>
        <v>0日</v>
      </c>
      <c r="AZ37" s="560"/>
      <c r="BA37" s="560"/>
      <c r="BB37" s="560"/>
      <c r="BC37" s="560"/>
      <c r="BD37" s="357"/>
      <c r="BE37" s="357"/>
      <c r="BF37" s="559" t="str">
        <f>BF36&amp;"日"</f>
        <v>3日</v>
      </c>
      <c r="BG37" s="560"/>
      <c r="BH37" s="560"/>
      <c r="BI37" s="560"/>
      <c r="BJ37" s="560"/>
      <c r="BK37" s="560"/>
      <c r="BL37" s="354"/>
      <c r="BM37" s="570"/>
      <c r="BN37" s="571"/>
      <c r="BO37" s="559" t="str">
        <f>"1，3年"&amp;BO36+1&amp;"日"</f>
        <v>1，3年4日</v>
      </c>
      <c r="BP37" s="560"/>
      <c r="BQ37" s="560"/>
      <c r="BR37" s="560"/>
      <c r="BS37" s="561"/>
      <c r="BT37" s="559" t="str">
        <f>BT36&amp;"日"</f>
        <v>0日</v>
      </c>
      <c r="BU37" s="560"/>
      <c r="BV37" s="560"/>
      <c r="BW37" s="560"/>
      <c r="BX37" s="560"/>
      <c r="BY37" s="357"/>
      <c r="BZ37" s="357"/>
      <c r="CA37" s="559" t="str">
        <f>CA36&amp;"日"</f>
        <v>5日</v>
      </c>
      <c r="CB37" s="560"/>
      <c r="CC37" s="560"/>
      <c r="CD37" s="560"/>
      <c r="CE37" s="560"/>
      <c r="CF37" s="560"/>
      <c r="CG37" s="355"/>
      <c r="CH37" s="354"/>
    </row>
    <row r="38" spans="1:88" ht="20.100000000000001" customHeight="1" x14ac:dyDescent="0.3">
      <c r="A38" s="562" t="s">
        <v>12</v>
      </c>
      <c r="B38" s="563"/>
      <c r="C38" s="356" t="s">
        <v>21</v>
      </c>
      <c r="D38" s="559">
        <f>COUNTIF(C2:C32,"○")</f>
        <v>14</v>
      </c>
      <c r="E38" s="560"/>
      <c r="F38" s="357"/>
      <c r="G38" s="353"/>
      <c r="H38" s="559">
        <f>COUNTIF(J2:J32,"○")</f>
        <v>19</v>
      </c>
      <c r="I38" s="560"/>
      <c r="J38" s="560"/>
      <c r="K38" s="560"/>
      <c r="L38" s="560"/>
      <c r="M38" s="357"/>
      <c r="N38" s="353"/>
      <c r="O38" s="559">
        <f>COUNTIF(Q2:Q32,"○")</f>
        <v>22</v>
      </c>
      <c r="P38" s="560"/>
      <c r="Q38" s="560"/>
      <c r="R38" s="560"/>
      <c r="S38" s="560"/>
      <c r="T38" s="357"/>
      <c r="U38" s="353"/>
      <c r="V38" s="562" t="s">
        <v>12</v>
      </c>
      <c r="W38" s="563"/>
      <c r="X38" s="559">
        <f>COUNTIF(X2:X32,"○")</f>
        <v>13</v>
      </c>
      <c r="Y38" s="560"/>
      <c r="Z38" s="560"/>
      <c r="AA38" s="560"/>
      <c r="AB38" s="561"/>
      <c r="AC38" s="559">
        <f>COUNTIF(AE2:AE32,"○")</f>
        <v>4</v>
      </c>
      <c r="AD38" s="568"/>
      <c r="AE38" s="568"/>
      <c r="AF38" s="568"/>
      <c r="AG38" s="568"/>
      <c r="AH38" s="350"/>
      <c r="AI38" s="351"/>
      <c r="AJ38" s="559">
        <f>COUNTIF(AL2:AL32,"○")</f>
        <v>20</v>
      </c>
      <c r="AK38" s="560"/>
      <c r="AL38" s="560"/>
      <c r="AM38" s="560"/>
      <c r="AN38" s="560"/>
      <c r="AO38" s="352"/>
      <c r="AP38" s="353"/>
      <c r="AQ38" s="562" t="s">
        <v>12</v>
      </c>
      <c r="AR38" s="563"/>
      <c r="AS38" s="358"/>
      <c r="AT38" s="559">
        <f>COUNTIF(AT2:AT32,"○")</f>
        <v>18</v>
      </c>
      <c r="AU38" s="560"/>
      <c r="AV38" s="560"/>
      <c r="AW38" s="560"/>
      <c r="AX38" s="561"/>
      <c r="AY38" s="559">
        <f>COUNTIF(BA2:BA32,"○")</f>
        <v>20</v>
      </c>
      <c r="AZ38" s="560"/>
      <c r="BA38" s="560"/>
      <c r="BB38" s="560"/>
      <c r="BC38" s="560"/>
      <c r="BD38" s="357"/>
      <c r="BE38" s="357"/>
      <c r="BF38" s="559">
        <f>COUNTIF(BH2:BH32,"○")</f>
        <v>17</v>
      </c>
      <c r="BG38" s="560"/>
      <c r="BH38" s="560"/>
      <c r="BI38" s="560"/>
      <c r="BJ38" s="560"/>
      <c r="BK38" s="560"/>
      <c r="BL38" s="354"/>
      <c r="BM38" s="562" t="s">
        <v>12</v>
      </c>
      <c r="BN38" s="563"/>
      <c r="BO38" s="559">
        <f>COUNTIF(BO2:BO32,"○")</f>
        <v>16</v>
      </c>
      <c r="BP38" s="560"/>
      <c r="BQ38" s="560"/>
      <c r="BR38" s="560"/>
      <c r="BS38" s="561"/>
      <c r="BT38" s="559">
        <f>COUNTIF(BV2:BV32,"○")</f>
        <v>18</v>
      </c>
      <c r="BU38" s="560"/>
      <c r="BV38" s="560"/>
      <c r="BW38" s="560"/>
      <c r="BX38" s="560"/>
      <c r="BY38" s="357"/>
      <c r="BZ38" s="357"/>
      <c r="CA38" s="559">
        <f>COUNTIF(CC2:CC32,"○")</f>
        <v>17</v>
      </c>
      <c r="CB38" s="560"/>
      <c r="CC38" s="560"/>
      <c r="CD38" s="560"/>
      <c r="CE38" s="560"/>
      <c r="CF38" s="560"/>
      <c r="CG38" s="355"/>
      <c r="CH38" s="354"/>
    </row>
    <row r="39" spans="1:88" ht="20.100000000000001" customHeight="1" x14ac:dyDescent="0.3">
      <c r="A39" s="555"/>
      <c r="B39" s="564"/>
      <c r="C39" s="359"/>
      <c r="D39" s="565" t="str">
        <f>"1年"&amp;D38-1&amp;"日" &amp; "　2・3年"&amp;D38&amp;"日"</f>
        <v>1年13日　2・3年14日</v>
      </c>
      <c r="E39" s="566"/>
      <c r="F39" s="360"/>
      <c r="G39" s="361"/>
      <c r="H39" s="565" t="str">
        <f>H38&amp;"日"</f>
        <v>19日</v>
      </c>
      <c r="I39" s="566"/>
      <c r="J39" s="566"/>
      <c r="K39" s="566"/>
      <c r="L39" s="566"/>
      <c r="M39" s="360"/>
      <c r="N39" s="361"/>
      <c r="O39" s="565" t="str">
        <f>O38&amp;"日"</f>
        <v>22日</v>
      </c>
      <c r="P39" s="566"/>
      <c r="Q39" s="566"/>
      <c r="R39" s="566"/>
      <c r="S39" s="566"/>
      <c r="T39" s="360"/>
      <c r="U39" s="361"/>
      <c r="V39" s="555"/>
      <c r="W39" s="564"/>
      <c r="X39" s="565" t="str">
        <f>X38&amp;"日"</f>
        <v>13日</v>
      </c>
      <c r="Y39" s="566"/>
      <c r="Z39" s="566"/>
      <c r="AA39" s="566"/>
      <c r="AB39" s="567"/>
      <c r="AC39" s="565" t="str">
        <f>AC38&amp;"日"</f>
        <v>4日</v>
      </c>
      <c r="AD39" s="569"/>
      <c r="AE39" s="569"/>
      <c r="AF39" s="569"/>
      <c r="AG39" s="569"/>
      <c r="AH39" s="362"/>
      <c r="AI39" s="363"/>
      <c r="AJ39" s="565" t="str">
        <f>AJ38&amp;"日"</f>
        <v>20日</v>
      </c>
      <c r="AK39" s="566"/>
      <c r="AL39" s="566"/>
      <c r="AM39" s="566"/>
      <c r="AN39" s="566"/>
      <c r="AO39" s="364"/>
      <c r="AP39" s="361"/>
      <c r="AQ39" s="555"/>
      <c r="AR39" s="564"/>
      <c r="AS39" s="365"/>
      <c r="AT39" s="565" t="str">
        <f>AT38&amp;"日"</f>
        <v>18日</v>
      </c>
      <c r="AU39" s="566"/>
      <c r="AV39" s="566"/>
      <c r="AW39" s="566"/>
      <c r="AX39" s="567"/>
      <c r="AY39" s="565" t="str">
        <f>AY38&amp;"日"</f>
        <v>20日</v>
      </c>
      <c r="AZ39" s="566"/>
      <c r="BA39" s="566"/>
      <c r="BB39" s="566"/>
      <c r="BC39" s="566"/>
      <c r="BD39" s="360"/>
      <c r="BE39" s="360"/>
      <c r="BF39" s="565" t="str">
        <f>BF38&amp;"日"</f>
        <v>17日</v>
      </c>
      <c r="BG39" s="566"/>
      <c r="BH39" s="566"/>
      <c r="BI39" s="566"/>
      <c r="BJ39" s="566"/>
      <c r="BK39" s="566"/>
      <c r="BL39" s="366"/>
      <c r="BM39" s="555"/>
      <c r="BN39" s="564"/>
      <c r="BO39" s="565" t="str">
        <f>BO38&amp;"日"</f>
        <v>16日</v>
      </c>
      <c r="BP39" s="566"/>
      <c r="BQ39" s="566"/>
      <c r="BR39" s="566"/>
      <c r="BS39" s="567"/>
      <c r="BT39" s="565" t="str">
        <f>BT38&amp;"日"</f>
        <v>18日</v>
      </c>
      <c r="BU39" s="566"/>
      <c r="BV39" s="566"/>
      <c r="BW39" s="566"/>
      <c r="BX39" s="566"/>
      <c r="BY39" s="360"/>
      <c r="BZ39" s="360"/>
      <c r="CA39" s="565" t="str">
        <f>CA38&amp;"日"</f>
        <v>17日</v>
      </c>
      <c r="CB39" s="566"/>
      <c r="CC39" s="566"/>
      <c r="CD39" s="566"/>
      <c r="CE39" s="566"/>
      <c r="CF39" s="566"/>
      <c r="CG39" s="367"/>
      <c r="CH39" s="366"/>
    </row>
    <row r="40" spans="1:88" ht="20.100000000000001" customHeight="1" x14ac:dyDescent="0.3">
      <c r="A40" s="554" t="s">
        <v>13</v>
      </c>
      <c r="B40" s="554"/>
      <c r="C40" s="368"/>
      <c r="D40" s="555" t="str">
        <f>SUM(D34,D36,D38)&amp;"日"</f>
        <v>30日</v>
      </c>
      <c r="E40" s="556"/>
      <c r="F40" s="365"/>
      <c r="G40" s="307"/>
      <c r="H40" s="555" t="str">
        <f>SUM(H34,H36,H38)&amp;"日"</f>
        <v>31日</v>
      </c>
      <c r="I40" s="556"/>
      <c r="J40" s="556"/>
      <c r="K40" s="556"/>
      <c r="L40" s="556"/>
      <c r="M40" s="365"/>
      <c r="N40" s="307"/>
      <c r="O40" s="555" t="str">
        <f>SUM(O34,O36,O38)&amp;"日"</f>
        <v>30日</v>
      </c>
      <c r="P40" s="556"/>
      <c r="Q40" s="556"/>
      <c r="R40" s="556"/>
      <c r="S40" s="556"/>
      <c r="T40" s="365"/>
      <c r="U40" s="307"/>
      <c r="V40" s="554" t="s">
        <v>13</v>
      </c>
      <c r="W40" s="554"/>
      <c r="X40" s="549" t="str">
        <f>SUM(X34,X36,X38)&amp;"日"</f>
        <v>31日</v>
      </c>
      <c r="Y40" s="550"/>
      <c r="Z40" s="550"/>
      <c r="AA40" s="550"/>
      <c r="AB40" s="551"/>
      <c r="AC40" s="549" t="str">
        <f>SUM(AC34,AC36,AC38)&amp;"日"</f>
        <v>31日</v>
      </c>
      <c r="AD40" s="553"/>
      <c r="AE40" s="553"/>
      <c r="AF40" s="553"/>
      <c r="AG40" s="553"/>
      <c r="AH40" s="369"/>
      <c r="AI40" s="370"/>
      <c r="AJ40" s="557" t="str">
        <f>SUM(AJ34,AJ36,AJ38)&amp;"日"</f>
        <v>30日</v>
      </c>
      <c r="AK40" s="547"/>
      <c r="AL40" s="547"/>
      <c r="AM40" s="547"/>
      <c r="AN40" s="547"/>
      <c r="AO40" s="371"/>
      <c r="AP40" s="372"/>
      <c r="AQ40" s="558" t="s">
        <v>13</v>
      </c>
      <c r="AR40" s="558"/>
      <c r="AS40" s="373"/>
      <c r="AT40" s="373"/>
      <c r="AU40" s="288"/>
      <c r="AV40" s="550" t="str">
        <f>SUM(AT34,AT36,AT38)&amp;"日"</f>
        <v>31日</v>
      </c>
      <c r="AW40" s="550"/>
      <c r="AX40" s="551"/>
      <c r="AY40" s="549" t="str">
        <f>SUM(AY34,AY36,AY38)&amp;"日"</f>
        <v>30日</v>
      </c>
      <c r="AZ40" s="550"/>
      <c r="BA40" s="550"/>
      <c r="BB40" s="550"/>
      <c r="BC40" s="550"/>
      <c r="BD40" s="288"/>
      <c r="BE40" s="288"/>
      <c r="BF40" s="552" t="str">
        <f>SUM(BF34,BF36,BF38)&amp;"日"</f>
        <v>31日</v>
      </c>
      <c r="BG40" s="548"/>
      <c r="BH40" s="548"/>
      <c r="BI40" s="548"/>
      <c r="BJ40" s="548"/>
      <c r="BK40" s="548"/>
      <c r="BL40" s="374"/>
      <c r="BM40" s="554" t="s">
        <v>13</v>
      </c>
      <c r="BN40" s="554"/>
      <c r="BO40" s="549" t="str">
        <f>SUM(BO34,BO36,BO38)&amp;"日"</f>
        <v>31日</v>
      </c>
      <c r="BP40" s="550"/>
      <c r="BQ40" s="550"/>
      <c r="BR40" s="550"/>
      <c r="BS40" s="551"/>
      <c r="BT40" s="555" t="str">
        <f>SUM(BT34,BT36,BT38)&amp;"日"</f>
        <v>28日</v>
      </c>
      <c r="BU40" s="556"/>
      <c r="BV40" s="556"/>
      <c r="BW40" s="556"/>
      <c r="BX40" s="556"/>
      <c r="BY40" s="365"/>
      <c r="BZ40" s="365"/>
      <c r="CA40" s="552" t="str">
        <f>SUM(CA34,CA36,CA38)&amp;"日"</f>
        <v>31日</v>
      </c>
      <c r="CB40" s="548"/>
      <c r="CC40" s="548"/>
      <c r="CD40" s="548"/>
      <c r="CE40" s="548"/>
      <c r="CF40" s="548"/>
      <c r="CG40" s="286"/>
      <c r="CH40" s="375"/>
    </row>
    <row r="41" spans="1:88" ht="20.100000000000001" customHeight="1" x14ac:dyDescent="0.3">
      <c r="A41" s="549" t="s">
        <v>27</v>
      </c>
      <c r="B41" s="551"/>
      <c r="C41" s="287"/>
      <c r="D41" s="549" t="str">
        <f>"全学年"&amp;G49&amp;"回"</f>
        <v>全学年12回</v>
      </c>
      <c r="E41" s="550"/>
      <c r="F41" s="288"/>
      <c r="G41" s="292"/>
      <c r="H41" s="549" t="str">
        <f>"1年"&amp;N48&amp;"回"&amp;"　2年"&amp;N49&amp;"回"&amp;"　3年"&amp;N50&amp;"回"</f>
        <v>1年14回　2年16回　3年15回</v>
      </c>
      <c r="I41" s="550"/>
      <c r="J41" s="550"/>
      <c r="K41" s="550"/>
      <c r="L41" s="550"/>
      <c r="M41" s="288"/>
      <c r="N41" s="292"/>
      <c r="O41" s="549" t="str">
        <f>"全学年"&amp;U49&amp;"回"</f>
        <v>全学年15回</v>
      </c>
      <c r="P41" s="550"/>
      <c r="Q41" s="550"/>
      <c r="R41" s="550"/>
      <c r="S41" s="550"/>
      <c r="T41" s="365"/>
      <c r="U41" s="307"/>
      <c r="V41" s="549" t="s">
        <v>27</v>
      </c>
      <c r="W41" s="551"/>
      <c r="X41" s="549" t="str">
        <f>"全学年"&amp;AB44&amp;"回"</f>
        <v>全学年13回</v>
      </c>
      <c r="Y41" s="550"/>
      <c r="Z41" s="550"/>
      <c r="AA41" s="550"/>
      <c r="AB41" s="551"/>
      <c r="AC41" s="549" t="str">
        <f>" 全学年"&amp;AI49&amp;"回"</f>
        <v xml:space="preserve"> 全学年3回</v>
      </c>
      <c r="AD41" s="553"/>
      <c r="AE41" s="553"/>
      <c r="AF41" s="553"/>
      <c r="AG41" s="553"/>
      <c r="AH41" s="376"/>
      <c r="AI41" s="377"/>
      <c r="AJ41" s="549" t="str">
        <f>" 全学年"&amp;AP49&amp;"回"</f>
        <v xml:space="preserve"> 全学年18回</v>
      </c>
      <c r="AK41" s="550"/>
      <c r="AL41" s="550"/>
      <c r="AM41" s="550"/>
      <c r="AN41" s="550"/>
      <c r="AO41" s="378"/>
      <c r="AP41" s="292"/>
      <c r="AQ41" s="549" t="s">
        <v>27</v>
      </c>
      <c r="AR41" s="551"/>
      <c r="AS41" s="288"/>
      <c r="AT41" s="373"/>
      <c r="AU41" s="288"/>
      <c r="AV41" s="550" t="str">
        <f>"1・3年"&amp;AX48&amp;"回"&amp;"　2年"&amp;AX49&amp;"回"</f>
        <v>1・3年15回　2年15回</v>
      </c>
      <c r="AW41" s="550"/>
      <c r="AX41" s="551"/>
      <c r="AY41" s="549" t="str">
        <f>"1・3年"&amp;BE48&amp;"回"&amp;"　2年"&amp;BE49&amp;"回"</f>
        <v>1・3年20回　2年20回</v>
      </c>
      <c r="AZ41" s="550"/>
      <c r="BA41" s="550"/>
      <c r="BB41" s="550"/>
      <c r="BC41" s="550"/>
      <c r="BD41" s="365"/>
      <c r="BE41" s="365"/>
      <c r="BF41" s="549" t="str">
        <f>"全学年"&amp;BL44&amp;"回"</f>
        <v>全学年16回</v>
      </c>
      <c r="BG41" s="550"/>
      <c r="BH41" s="550"/>
      <c r="BI41" s="550"/>
      <c r="BJ41" s="550"/>
      <c r="BK41" s="550"/>
      <c r="BL41" s="375"/>
      <c r="BM41" s="549" t="s">
        <v>27</v>
      </c>
      <c r="BN41" s="551"/>
      <c r="BO41" s="549" t="str">
        <f>"1・2年"&amp;BS48&amp;"回"&amp;"　3年"&amp;BS50&amp;"回"</f>
        <v>1・2年15回　3年15回</v>
      </c>
      <c r="BP41" s="550"/>
      <c r="BQ41" s="550"/>
      <c r="BR41" s="550"/>
      <c r="BS41" s="551"/>
      <c r="BT41" s="549" t="str">
        <f>"1・2年"&amp;BZ48&amp;"回"&amp;"　3年"&amp;BZ50&amp;"回"</f>
        <v>1・2年17回　3年17回</v>
      </c>
      <c r="BU41" s="550"/>
      <c r="BV41" s="550"/>
      <c r="BW41" s="550"/>
      <c r="BX41" s="550"/>
      <c r="BY41" s="365"/>
      <c r="BZ41" s="365"/>
      <c r="CA41" s="549" t="str">
        <f>"1・2年"&amp;CG48&amp;"回"&amp;"　3年"&amp;CG50&amp;"回"</f>
        <v>1・2年13回　3年3回</v>
      </c>
      <c r="CB41" s="550"/>
      <c r="CC41" s="550"/>
      <c r="CD41" s="550"/>
      <c r="CE41" s="550"/>
      <c r="CF41" s="550"/>
      <c r="CG41" s="378"/>
      <c r="CH41" s="375"/>
    </row>
    <row r="42" spans="1:88" ht="19.5" customHeight="1" x14ac:dyDescent="0.3">
      <c r="A42" s="549" t="str">
        <f>"1学期授業日　合計　1年"&amp;SUM(D38:AB38)-1&amp;"日       2･3年"&amp;SUM(D38:AB38)&amp;"日"</f>
        <v>1学期授業日　合計　1年67日       2･3年68日</v>
      </c>
      <c r="B42" s="550"/>
      <c r="C42" s="550"/>
      <c r="D42" s="550"/>
      <c r="E42" s="550"/>
      <c r="F42" s="550"/>
      <c r="G42" s="550"/>
      <c r="H42" s="550"/>
      <c r="I42" s="550"/>
      <c r="J42" s="550"/>
      <c r="K42" s="550"/>
      <c r="L42" s="550"/>
      <c r="M42" s="550"/>
      <c r="N42" s="550"/>
      <c r="O42" s="550"/>
      <c r="P42" s="550"/>
      <c r="Q42" s="550"/>
      <c r="R42" s="550"/>
      <c r="S42" s="550"/>
      <c r="T42" s="550"/>
      <c r="U42" s="551"/>
      <c r="V42" s="549" t="str">
        <f>A42</f>
        <v>1学期授業日　合計　1年67日       2･3年68日</v>
      </c>
      <c r="W42" s="550"/>
      <c r="X42" s="550"/>
      <c r="Y42" s="550"/>
      <c r="Z42" s="550"/>
      <c r="AA42" s="550"/>
      <c r="AB42" s="551"/>
      <c r="AC42" s="549" t="str">
        <f>"2学期授業日　合計　全学年"&amp;SUM(AC38:BL38)&amp;"日"</f>
        <v>2学期授業日　合計　全学年79日</v>
      </c>
      <c r="AD42" s="550"/>
      <c r="AE42" s="550"/>
      <c r="AF42" s="550"/>
      <c r="AG42" s="550"/>
      <c r="AH42" s="550"/>
      <c r="AI42" s="550"/>
      <c r="AJ42" s="550"/>
      <c r="AK42" s="550"/>
      <c r="AL42" s="550"/>
      <c r="AM42" s="550"/>
      <c r="AN42" s="550"/>
      <c r="AO42" s="550"/>
      <c r="AP42" s="551"/>
      <c r="AQ42" s="379"/>
      <c r="AR42" s="550" t="str">
        <f>AC42</f>
        <v>2学期授業日　合計　全学年79日</v>
      </c>
      <c r="AS42" s="550"/>
      <c r="AT42" s="550"/>
      <c r="AU42" s="550"/>
      <c r="AV42" s="550"/>
      <c r="AW42" s="550"/>
      <c r="AX42" s="550"/>
      <c r="AY42" s="550"/>
      <c r="AZ42" s="550"/>
      <c r="BA42" s="550"/>
      <c r="BB42" s="550"/>
      <c r="BC42" s="550"/>
      <c r="BD42" s="550"/>
      <c r="BE42" s="550"/>
      <c r="BF42" s="550"/>
      <c r="BG42" s="550"/>
      <c r="BH42" s="550"/>
      <c r="BI42" s="550"/>
      <c r="BJ42" s="550"/>
      <c r="BK42" s="550"/>
      <c r="BL42" s="551"/>
      <c r="BM42" s="549" t="str">
        <f>"3学期授業日　合計　1・2年"&amp;BO51&amp;"日　3年"&amp;BP51&amp;"日　【年間授業日　合計　1年"&amp;BO52-1&amp;"日　2年"&amp;BO52&amp;"日　3年"&amp;BP52&amp;"日】"&amp;"　【年間給食回数　合計　1年"&amp;CJ48&amp;"回　2年"&amp;CJ49&amp;"回　3年"&amp;CJ50&amp;"回】"</f>
        <v>3学期授業日　合計　1・2年51日　3年39日　【年間授業日　合計　1年197日　2年198日　3年186日】　【年間給食回数　合計　1年171回　2年173回　3年162回】</v>
      </c>
      <c r="BN42" s="550"/>
      <c r="BO42" s="550"/>
      <c r="BP42" s="550"/>
      <c r="BQ42" s="550"/>
      <c r="BR42" s="550"/>
      <c r="BS42" s="550"/>
      <c r="BT42" s="550"/>
      <c r="BU42" s="550"/>
      <c r="BV42" s="550"/>
      <c r="BW42" s="550"/>
      <c r="BX42" s="550"/>
      <c r="BY42" s="550"/>
      <c r="BZ42" s="550"/>
      <c r="CA42" s="550"/>
      <c r="CB42" s="550"/>
      <c r="CC42" s="550"/>
      <c r="CD42" s="550"/>
      <c r="CE42" s="550"/>
      <c r="CF42" s="550"/>
      <c r="CG42" s="550"/>
      <c r="CH42" s="375"/>
    </row>
    <row r="43" spans="1:88" ht="19.5" customHeight="1" x14ac:dyDescent="0.3">
      <c r="A43" s="548" t="s">
        <v>50</v>
      </c>
      <c r="B43" s="548"/>
      <c r="C43" s="548"/>
      <c r="D43" s="548"/>
      <c r="E43" s="548"/>
      <c r="F43" s="548"/>
      <c r="G43" s="548"/>
      <c r="H43" s="548"/>
      <c r="I43" s="548"/>
      <c r="J43" s="548"/>
      <c r="K43" s="548"/>
      <c r="L43" s="548"/>
      <c r="M43" s="548"/>
      <c r="N43" s="548"/>
      <c r="O43" s="548"/>
      <c r="P43" s="548"/>
      <c r="Q43" s="548"/>
      <c r="R43" s="548"/>
      <c r="S43" s="548"/>
      <c r="T43" s="548"/>
      <c r="U43" s="548"/>
      <c r="Y43" s="286"/>
      <c r="AA43" s="286"/>
      <c r="AB43" s="286"/>
      <c r="AD43" s="547"/>
      <c r="AE43" s="547"/>
      <c r="AF43" s="547"/>
      <c r="AG43" s="547"/>
      <c r="AH43" s="547"/>
      <c r="AI43" s="547"/>
      <c r="AJ43" s="547"/>
      <c r="AK43" s="547"/>
      <c r="AL43" s="547"/>
      <c r="AM43" s="547"/>
      <c r="AN43" s="547"/>
      <c r="AO43" s="547"/>
      <c r="AP43" s="547"/>
      <c r="AW43" s="286"/>
      <c r="AX43" s="286"/>
      <c r="BB43" s="286"/>
      <c r="BD43" s="286"/>
      <c r="BE43" s="286"/>
      <c r="BI43" s="286"/>
      <c r="BK43" s="286"/>
      <c r="BL43" s="286"/>
      <c r="BM43" s="548" t="s">
        <v>49</v>
      </c>
      <c r="BN43" s="548"/>
      <c r="BO43" s="548"/>
      <c r="BP43" s="548"/>
      <c r="BQ43" s="548"/>
      <c r="BR43" s="548"/>
      <c r="BS43" s="548"/>
      <c r="BT43" s="548"/>
      <c r="BU43" s="548"/>
      <c r="BV43" s="548"/>
      <c r="BW43" s="548"/>
      <c r="BX43" s="548"/>
      <c r="BY43" s="548"/>
      <c r="BZ43" s="548"/>
      <c r="CA43" s="548"/>
      <c r="CB43" s="548"/>
      <c r="CC43" s="548"/>
      <c r="CD43" s="548"/>
      <c r="CE43" s="548"/>
      <c r="CF43" s="548"/>
      <c r="CG43" s="548"/>
    </row>
    <row r="44" spans="1:88" x14ac:dyDescent="0.3">
      <c r="G44" s="382">
        <f>COUNTIF(G2:G32,"給")</f>
        <v>12</v>
      </c>
      <c r="N44" s="382">
        <f>COUNTIF(N2:N32,"給")</f>
        <v>13</v>
      </c>
      <c r="U44" s="382">
        <f>COUNTIF(U2:U32,"給")</f>
        <v>15</v>
      </c>
      <c r="W44" s="383"/>
      <c r="X44" s="383"/>
      <c r="Y44" s="384"/>
      <c r="Z44" s="383"/>
      <c r="AA44" s="385"/>
      <c r="AB44" s="382">
        <f>COUNTIF(AB2:AB32,"給")</f>
        <v>13</v>
      </c>
      <c r="AC44" s="386"/>
      <c r="AD44" s="383"/>
      <c r="AE44" s="383"/>
      <c r="AF44" s="384"/>
      <c r="AG44" s="383"/>
      <c r="AH44" s="385"/>
      <c r="AI44" s="382">
        <f>COUNTIF(AI2:AI32,"給")</f>
        <v>3</v>
      </c>
      <c r="AJ44" s="387"/>
      <c r="AK44" s="387"/>
      <c r="AL44" s="387"/>
      <c r="AM44" s="384"/>
      <c r="AN44" s="387"/>
      <c r="AO44" s="388"/>
      <c r="AP44" s="382">
        <f>COUNTIF(AP2:AP32,"給")</f>
        <v>18</v>
      </c>
      <c r="AX44" s="382">
        <f>COUNTIF(AX2:AX32,"給")</f>
        <v>15</v>
      </c>
      <c r="BE44" s="382">
        <f>COUNTIF(BE2:BE32,"給")</f>
        <v>20</v>
      </c>
      <c r="BL44" s="382">
        <f>COUNTIF(BL2:BL32,"給")</f>
        <v>16</v>
      </c>
      <c r="BQ44" s="389" t="s">
        <v>30</v>
      </c>
      <c r="BS44" s="382">
        <f>COUNTIF(BS2:BS32,"給")</f>
        <v>15</v>
      </c>
      <c r="BX44" s="389" t="s">
        <v>30</v>
      </c>
      <c r="BZ44" s="382">
        <f>COUNTIF(BZ2:BZ32,"給")</f>
        <v>17</v>
      </c>
      <c r="CE44" s="389" t="s">
        <v>30</v>
      </c>
      <c r="CG44" s="382">
        <f>COUNTIF(CG2:CG32,"給")</f>
        <v>3</v>
      </c>
    </row>
    <row r="45" spans="1:88" x14ac:dyDescent="0.3">
      <c r="B45" s="382"/>
      <c r="C45" s="382"/>
      <c r="G45" s="382">
        <f>COUNTIF(G2:G32,"1")+COUNTIF(G2:G32,"1,2")+COUNTIF(G2:G32,"1,3")</f>
        <v>0</v>
      </c>
      <c r="I45" s="382"/>
      <c r="J45" s="382"/>
      <c r="N45" s="382">
        <f>COUNTIF(N2:N32,"1")+COUNTIF(N2:N32,"1,2")+COUNTIF(N2:N32,"1,3")</f>
        <v>1</v>
      </c>
      <c r="P45" s="382"/>
      <c r="Q45" s="382"/>
      <c r="U45" s="382">
        <f>COUNTIF(U2:U32,"1")+COUNTIF(U2:U32,"1,2")+COUNTIF(U2:U32,"1,3")</f>
        <v>0</v>
      </c>
      <c r="W45" s="383"/>
      <c r="X45" s="383"/>
      <c r="Y45" s="384"/>
      <c r="Z45" s="383"/>
      <c r="AA45" s="385"/>
      <c r="AB45" s="385">
        <f>COUNTIF(AB2:AB32,"1")+COUNTIF(AB2:AB32,"1,2")+COUNTIF(AB2:AB32,"1,3")</f>
        <v>0</v>
      </c>
      <c r="AC45" s="386"/>
      <c r="AD45" s="383"/>
      <c r="AE45" s="383"/>
      <c r="AF45" s="384"/>
      <c r="AG45" s="383"/>
      <c r="AH45" s="385"/>
      <c r="AI45" s="385">
        <f>COUNTIF(AI2:AI32,"1")+COUNTIF(AI2:AI32,"1,2")+COUNTIF(AI2:AI32,"1,3")</f>
        <v>0</v>
      </c>
      <c r="AJ45" s="387"/>
      <c r="AK45" s="387"/>
      <c r="AL45" s="387"/>
      <c r="AM45" s="384"/>
      <c r="AN45" s="387"/>
      <c r="AO45" s="388"/>
      <c r="AP45" s="388">
        <f>COUNTIF(AP2:AP32,"1")+COUNTIF(AP2:AP32,"1,2")+COUNTIF(AP2:AP32,"1,3")</f>
        <v>0</v>
      </c>
      <c r="AR45" s="382"/>
      <c r="AS45" s="382"/>
      <c r="AT45" s="382"/>
      <c r="AU45" s="382"/>
      <c r="AX45" s="382">
        <f>COUNTIF(AX2:AX32,"1")+COUNTIF(AX2:AX32,"1,2")+COUNTIF(AX2:AX32,"1,3")</f>
        <v>0</v>
      </c>
      <c r="AZ45" s="382"/>
      <c r="BA45" s="382"/>
      <c r="BE45" s="382">
        <f>COUNTIF(BE2:BE32,"1")+COUNTIF(BE2:BE32,"1,2")+COUNTIF(BE2:BE32,"1,3")</f>
        <v>0</v>
      </c>
      <c r="BG45" s="382"/>
      <c r="BH45" s="382"/>
      <c r="BL45" s="382">
        <f>COUNTIF(BL2:BL32,"1")+COUNTIF(BL2:BL32,"1,2")+COUNTIF(BL2:BL32,"1,3")</f>
        <v>0</v>
      </c>
      <c r="BN45" s="382"/>
      <c r="BO45" s="382"/>
      <c r="BQ45" s="389" t="s">
        <v>29</v>
      </c>
      <c r="BS45" s="382">
        <f>COUNTIF(BS2:BS32,"1")+COUNTIF(BS2:BS32,"1,2")+COUNTIF(BS2:BS32,"1,3")</f>
        <v>0</v>
      </c>
      <c r="BU45" s="382"/>
      <c r="BV45" s="382"/>
      <c r="BX45" s="389" t="s">
        <v>29</v>
      </c>
      <c r="BZ45" s="382">
        <f>COUNTIF(BZ2:BZ32,"1")+COUNTIF(BZ2:BZ32,"1,2")+COUNTIF(BZ2:BZ32,"1,3")</f>
        <v>0</v>
      </c>
      <c r="CB45" s="382"/>
      <c r="CC45" s="382"/>
      <c r="CE45" s="389" t="s">
        <v>29</v>
      </c>
      <c r="CG45" s="382">
        <f>COUNTIF(CG2:CG32,"1")+COUNTIF(CG2:CG32,"1,2")+COUNTIF(CG2:CG32,"1,3")</f>
        <v>10</v>
      </c>
    </row>
    <row r="46" spans="1:88" x14ac:dyDescent="0.3">
      <c r="B46" s="382"/>
      <c r="C46" s="382"/>
      <c r="G46" s="382">
        <f>COUNTIF(G2:G32,"2")+COUNTIF(G2:G32,"1,2")+COUNTIF(G2:G32,"2,3")</f>
        <v>0</v>
      </c>
      <c r="I46" s="382"/>
      <c r="J46" s="382"/>
      <c r="N46" s="382">
        <f>COUNTIF(N2:N32,"2")+COUNTIF(N2:N32,"1,2")+COUNTIF(N2:N32,"2,3")</f>
        <v>3</v>
      </c>
      <c r="P46" s="382"/>
      <c r="Q46" s="382"/>
      <c r="U46" s="382">
        <f>COUNTIF(U2:U32,"2")+COUNTIF(U2:U32,"1,2")+COUNTIF(U2:U32,"2,3")</f>
        <v>0</v>
      </c>
      <c r="W46" s="383"/>
      <c r="X46" s="383"/>
      <c r="Y46" s="384"/>
      <c r="Z46" s="383"/>
      <c r="AA46" s="385"/>
      <c r="AB46" s="385">
        <f>COUNTIF(AB2:AB32,"2")+COUNTIF(AB2:AB32,"1,2")+COUNTIF(AB2:AB32,"2,3")</f>
        <v>0</v>
      </c>
      <c r="AC46" s="386"/>
      <c r="AD46" s="383"/>
      <c r="AE46" s="383"/>
      <c r="AF46" s="384"/>
      <c r="AG46" s="383"/>
      <c r="AH46" s="385"/>
      <c r="AI46" s="385">
        <f>COUNTIF(AI2:AI32,"2")+COUNTIF(AI2:AI32,"1,2")+COUNTIF(AI2:AI32,"2,3")</f>
        <v>0</v>
      </c>
      <c r="AJ46" s="387"/>
      <c r="AK46" s="387"/>
      <c r="AL46" s="387"/>
      <c r="AM46" s="384"/>
      <c r="AN46" s="387"/>
      <c r="AO46" s="388"/>
      <c r="AP46" s="388">
        <f>COUNTIF(AP2:AP32,"2")+COUNTIF(AP2:AP32,"1,2")+COUNTIF(AP2:AP32,"2,3")</f>
        <v>0</v>
      </c>
      <c r="AR46" s="382"/>
      <c r="AS46" s="382"/>
      <c r="AT46" s="382"/>
      <c r="AU46" s="382"/>
      <c r="AX46" s="382">
        <f>COUNTIF(AX2:AX32,"2")+COUNTIF(AX2:AX32,"1,2")+COUNTIF(AX2:AX32,"2,3")</f>
        <v>0</v>
      </c>
      <c r="AZ46" s="382"/>
      <c r="BA46" s="382"/>
      <c r="BE46" s="382">
        <f>COUNTIF(BE2:BE32,"2")+COUNTIF(BE2:BE32,"1,2")+COUNTIF(BE2:BE32,"2,3")</f>
        <v>0</v>
      </c>
      <c r="BG46" s="382"/>
      <c r="BH46" s="382"/>
      <c r="BL46" s="382">
        <f>COUNTIF(BL2:BL32,"2")+COUNTIF(BL2:BL32,"1,2")+COUNTIF(BL2:BL32,"2,3")</f>
        <v>0</v>
      </c>
      <c r="BN46" s="382"/>
      <c r="BO46" s="382"/>
      <c r="BQ46" s="389"/>
      <c r="BS46" s="382">
        <f>COUNTIF(BS2:BS32,"2")+COUNTIF(BS2:BS32,"1,2")+COUNTIF(BS2:BS32,"2,3")</f>
        <v>0</v>
      </c>
      <c r="BU46" s="382"/>
      <c r="BV46" s="382"/>
      <c r="BX46" s="389"/>
      <c r="BZ46" s="382">
        <f>COUNTIF(BZ2:BZ32,"2")+COUNTIF(BZ2:BZ32,"1,2")+COUNTIF(BZ2:BZ32,"2,3")</f>
        <v>0</v>
      </c>
      <c r="CB46" s="382"/>
      <c r="CC46" s="382"/>
      <c r="CE46" s="389"/>
      <c r="CG46" s="382">
        <f>COUNTIF(CG2:CG32,"2")+COUNTIF(CG2:CG32,"1,2")+COUNTIF(CG2:CG32,"2,3")</f>
        <v>10</v>
      </c>
    </row>
    <row r="47" spans="1:88" x14ac:dyDescent="0.3">
      <c r="B47" s="382"/>
      <c r="C47" s="382"/>
      <c r="G47" s="382">
        <f>COUNTIF(G2:G32,"3")+COUNTIF(G2:G32,"1,3")+COUNTIF(G2:G32,"2,3")</f>
        <v>0</v>
      </c>
      <c r="I47" s="382"/>
      <c r="J47" s="382"/>
      <c r="N47" s="382">
        <f>COUNTIF(N2:N32,"3")+COUNTIF(N2:N32,"1,3")+COUNTIF(N2:N32,"2,3")</f>
        <v>2</v>
      </c>
      <c r="P47" s="382"/>
      <c r="Q47" s="382"/>
      <c r="U47" s="382">
        <f>COUNTIF(U2:U32,"3")+COUNTIF(U2:U32,"1,3")+COUNTIF(U2:U32,"2,3")</f>
        <v>0</v>
      </c>
      <c r="W47" s="383"/>
      <c r="X47" s="383"/>
      <c r="Y47" s="384"/>
      <c r="Z47" s="383"/>
      <c r="AA47" s="385"/>
      <c r="AB47" s="385">
        <f>COUNTIF(AB2:AB32,"3")+COUNTIF(AB2:AB32,"1,3")+COUNTIF(AB2:AB32,"2,3")</f>
        <v>0</v>
      </c>
      <c r="AC47" s="386"/>
      <c r="AD47" s="383"/>
      <c r="AE47" s="383"/>
      <c r="AF47" s="384"/>
      <c r="AG47" s="383"/>
      <c r="AH47" s="385"/>
      <c r="AI47" s="385">
        <f>COUNTIF(AI2:AI32,"3")+COUNTIF(AI2:AI32,"1,3")+COUNTIF(AI2:AI32,"2,3")</f>
        <v>0</v>
      </c>
      <c r="AJ47" s="387"/>
      <c r="AK47" s="387"/>
      <c r="AL47" s="387"/>
      <c r="AM47" s="384"/>
      <c r="AN47" s="387"/>
      <c r="AO47" s="388"/>
      <c r="AP47" s="388">
        <f>COUNTIF(AP2:AP32,"3")+COUNTIF(AP2:AP32,"1,3")+COUNTIF(AP2:AP32,"2,3")</f>
        <v>0</v>
      </c>
      <c r="AR47" s="382"/>
      <c r="AS47" s="382"/>
      <c r="AT47" s="382"/>
      <c r="AU47" s="382"/>
      <c r="AX47" s="382">
        <f>COUNTIF(AX2:AX32,"3")+COUNTIF(AX2:AX32,"1,3")+COUNTIF(AX2:AX32,"2,3")</f>
        <v>0</v>
      </c>
      <c r="AZ47" s="382"/>
      <c r="BA47" s="382"/>
      <c r="BE47" s="382">
        <f>COUNTIF(BE2:BE32,"3")+COUNTIF(BE2:BE32,"1,3")+COUNTIF(BE2:BE32,"2,3")</f>
        <v>0</v>
      </c>
      <c r="BG47" s="382"/>
      <c r="BH47" s="382"/>
      <c r="BL47" s="382">
        <f>COUNTIF(BL2:BL32,"3")+COUNTIF(BL2:BL32,"1,3")+COUNTIF(BL2:BL32,"2,3")</f>
        <v>0</v>
      </c>
      <c r="BN47" s="382"/>
      <c r="BO47" s="382"/>
      <c r="BQ47" s="389"/>
      <c r="BS47" s="382">
        <f>COUNTIF(BS2:BS32,"3")+COUNTIF(BS2:BS32,"1,3")+COUNTIF(BS2:BS32,"2,3")</f>
        <v>0</v>
      </c>
      <c r="BU47" s="382"/>
      <c r="BV47" s="382"/>
      <c r="BX47" s="389"/>
      <c r="BZ47" s="382">
        <f>COUNTIF(BZ2:BZ32,"3")+COUNTIF(BZ2:BZ32,"1,3")+COUNTIF(BZ2:BZ32,"2,3")</f>
        <v>0</v>
      </c>
      <c r="CB47" s="382"/>
      <c r="CC47" s="382"/>
      <c r="CE47" s="389"/>
      <c r="CG47" s="382">
        <f>COUNTIF(CG2:CG32,"3")+COUNTIF(CG2:CG32,"1,3")+COUNTIF(CG2:CG32,"2,3")</f>
        <v>0</v>
      </c>
    </row>
    <row r="48" spans="1:88" x14ac:dyDescent="0.3">
      <c r="B48" s="382"/>
      <c r="C48" s="382"/>
      <c r="E48" s="390" t="s">
        <v>28</v>
      </c>
      <c r="G48" s="382">
        <f>G44+G45</f>
        <v>12</v>
      </c>
      <c r="I48" s="382"/>
      <c r="J48" s="382"/>
      <c r="N48" s="382">
        <f>N44+N45</f>
        <v>14</v>
      </c>
      <c r="P48" s="382"/>
      <c r="Q48" s="382"/>
      <c r="U48" s="382">
        <f>U44+U45</f>
        <v>15</v>
      </c>
      <c r="W48" s="383"/>
      <c r="X48" s="383"/>
      <c r="Y48" s="384"/>
      <c r="Z48" s="391" t="s">
        <v>28</v>
      </c>
      <c r="AA48" s="385"/>
      <c r="AB48" s="385">
        <f>AB44+AB45</f>
        <v>13</v>
      </c>
      <c r="AC48" s="386"/>
      <c r="AD48" s="383"/>
      <c r="AE48" s="383"/>
      <c r="AF48" s="384"/>
      <c r="AG48" s="383"/>
      <c r="AH48" s="385"/>
      <c r="AI48" s="385">
        <f>AI44+AI45</f>
        <v>3</v>
      </c>
      <c r="AJ48" s="387"/>
      <c r="AK48" s="387"/>
      <c r="AL48" s="387"/>
      <c r="AM48" s="384"/>
      <c r="AN48" s="387"/>
      <c r="AO48" s="388"/>
      <c r="AP48" s="388">
        <f>AP44+AP45</f>
        <v>18</v>
      </c>
      <c r="AR48" s="382"/>
      <c r="AS48" s="382"/>
      <c r="AT48" s="382"/>
      <c r="AU48" s="382"/>
      <c r="AV48" s="389" t="s">
        <v>28</v>
      </c>
      <c r="AX48" s="382">
        <f>AX44+AX45</f>
        <v>15</v>
      </c>
      <c r="AZ48" s="382"/>
      <c r="BA48" s="382"/>
      <c r="BE48" s="382">
        <f>BE44+BE45</f>
        <v>20</v>
      </c>
      <c r="BG48" s="382"/>
      <c r="BH48" s="382"/>
      <c r="BL48" s="382">
        <f>BL44+BL45</f>
        <v>16</v>
      </c>
      <c r="BN48" s="382"/>
      <c r="BO48" s="382"/>
      <c r="BQ48" s="389" t="s">
        <v>28</v>
      </c>
      <c r="BS48" s="382">
        <f>BS44+BS45</f>
        <v>15</v>
      </c>
      <c r="BU48" s="382"/>
      <c r="BV48" s="382"/>
      <c r="BX48" s="389" t="s">
        <v>28</v>
      </c>
      <c r="BZ48" s="382">
        <f>BZ44+BZ45</f>
        <v>17</v>
      </c>
      <c r="CB48" s="382"/>
      <c r="CC48" s="382"/>
      <c r="CE48" s="389" t="s">
        <v>28</v>
      </c>
      <c r="CG48" s="382">
        <f>CG44+CG45</f>
        <v>13</v>
      </c>
      <c r="CJ48" s="286">
        <f>G48+N48+U48+AB48+AI48+AP48+AX48+BE48+BL48+BS48+BZ48+CG48</f>
        <v>171</v>
      </c>
    </row>
    <row r="49" spans="1:88" x14ac:dyDescent="0.3">
      <c r="B49" s="382"/>
      <c r="C49" s="382"/>
      <c r="E49" s="390" t="s">
        <v>19</v>
      </c>
      <c r="G49" s="382">
        <f>G44+G46</f>
        <v>12</v>
      </c>
      <c r="I49" s="382"/>
      <c r="J49" s="382"/>
      <c r="N49" s="382">
        <f>N44+N46</f>
        <v>16</v>
      </c>
      <c r="P49" s="382"/>
      <c r="Q49" s="382"/>
      <c r="U49" s="382">
        <f>U44+U46</f>
        <v>15</v>
      </c>
      <c r="Z49" s="391" t="s">
        <v>19</v>
      </c>
      <c r="AA49" s="385"/>
      <c r="AB49" s="382">
        <f>AB44+AB46</f>
        <v>13</v>
      </c>
      <c r="AI49" s="382">
        <f>AI44+AI46</f>
        <v>3</v>
      </c>
      <c r="AP49" s="382">
        <f>AP44+AP46</f>
        <v>18</v>
      </c>
      <c r="AR49" s="382"/>
      <c r="AS49" s="382"/>
      <c r="AT49" s="382"/>
      <c r="AU49" s="382"/>
      <c r="AV49" s="389" t="s">
        <v>19</v>
      </c>
      <c r="AX49" s="382">
        <f>AX44+AX46</f>
        <v>15</v>
      </c>
      <c r="AZ49" s="382"/>
      <c r="BA49" s="382"/>
      <c r="BE49" s="382">
        <f>BE44+BE46</f>
        <v>20</v>
      </c>
      <c r="BG49" s="382"/>
      <c r="BH49" s="382"/>
      <c r="BL49" s="382">
        <f>BL44+BL46</f>
        <v>16</v>
      </c>
      <c r="BM49" s="546" t="s">
        <v>23</v>
      </c>
      <c r="BN49" s="546"/>
      <c r="BO49" s="380">
        <f>SUM(D38:AB38)</f>
        <v>68</v>
      </c>
      <c r="BQ49" s="389" t="s">
        <v>19</v>
      </c>
      <c r="BS49" s="382">
        <f>BS44+BS46</f>
        <v>15</v>
      </c>
      <c r="BU49" s="382"/>
      <c r="BV49" s="382"/>
      <c r="BX49" s="389" t="s">
        <v>19</v>
      </c>
      <c r="BZ49" s="382">
        <f>BZ44+BZ46</f>
        <v>17</v>
      </c>
      <c r="CB49" s="382"/>
      <c r="CC49" s="382"/>
      <c r="CE49" s="389" t="s">
        <v>19</v>
      </c>
      <c r="CG49" s="382">
        <f>CG44+CG46</f>
        <v>13</v>
      </c>
      <c r="CJ49" s="286">
        <f>G49+N49+U49+AB49+AI49+AP49+AX49+BE49+BL49+BS49+BZ49+CG49</f>
        <v>173</v>
      </c>
    </row>
    <row r="50" spans="1:88" x14ac:dyDescent="0.3">
      <c r="B50" s="382"/>
      <c r="C50" s="382"/>
      <c r="E50" s="390" t="s">
        <v>20</v>
      </c>
      <c r="G50" s="382">
        <f>G44+G47</f>
        <v>12</v>
      </c>
      <c r="I50" s="382"/>
      <c r="J50" s="382"/>
      <c r="N50" s="382">
        <f>N44+N47</f>
        <v>15</v>
      </c>
      <c r="P50" s="382"/>
      <c r="Q50" s="382"/>
      <c r="U50" s="382">
        <f>U44+U47</f>
        <v>15</v>
      </c>
      <c r="W50" s="382"/>
      <c r="Z50" s="391" t="s">
        <v>20</v>
      </c>
      <c r="AA50" s="385"/>
      <c r="AB50" s="382">
        <f>AB44+AB47</f>
        <v>13</v>
      </c>
      <c r="AD50" s="382"/>
      <c r="AE50" s="382"/>
      <c r="AI50" s="382">
        <f>AI44+AI47</f>
        <v>3</v>
      </c>
      <c r="AK50" s="382"/>
      <c r="AL50" s="382"/>
      <c r="AP50" s="382">
        <f>AP44+AP47</f>
        <v>18</v>
      </c>
      <c r="AR50" s="382"/>
      <c r="AS50" s="382"/>
      <c r="AT50" s="382"/>
      <c r="AU50" s="382"/>
      <c r="AV50" s="389" t="s">
        <v>20</v>
      </c>
      <c r="AX50" s="382">
        <f>AX44+AX47</f>
        <v>15</v>
      </c>
      <c r="AZ50" s="382"/>
      <c r="BA50" s="382"/>
      <c r="BE50" s="382">
        <f>BE44+BE47</f>
        <v>20</v>
      </c>
      <c r="BG50" s="382"/>
      <c r="BH50" s="382"/>
      <c r="BL50" s="382">
        <f>BL44+BL47</f>
        <v>16</v>
      </c>
      <c r="BM50" s="546" t="s">
        <v>24</v>
      </c>
      <c r="BN50" s="546"/>
      <c r="BO50" s="382">
        <f>SUM(AC38:BL38)</f>
        <v>79</v>
      </c>
      <c r="BQ50" s="389" t="s">
        <v>20</v>
      </c>
      <c r="BS50" s="382">
        <f>BS44+BS47</f>
        <v>15</v>
      </c>
      <c r="BU50" s="382"/>
      <c r="BV50" s="382"/>
      <c r="BX50" s="389" t="s">
        <v>20</v>
      </c>
      <c r="BZ50" s="382">
        <f>BZ44+BZ47</f>
        <v>17</v>
      </c>
      <c r="CB50" s="382"/>
      <c r="CC50" s="382"/>
      <c r="CE50" s="389" t="s">
        <v>20</v>
      </c>
      <c r="CG50" s="382">
        <f>CG44+CG47</f>
        <v>3</v>
      </c>
      <c r="CJ50" s="286">
        <f>G50+N50+U50+AB50+AI50+AP50+AX50+BE50+BL50+BS50+BZ50+CG50</f>
        <v>162</v>
      </c>
    </row>
    <row r="51" spans="1:88" x14ac:dyDescent="0.3">
      <c r="B51" s="382"/>
      <c r="C51" s="382"/>
      <c r="I51" s="382"/>
      <c r="J51" s="382"/>
      <c r="P51" s="382"/>
      <c r="Q51" s="382"/>
      <c r="W51" s="382"/>
      <c r="X51" s="382">
        <f>SUM('1学期行事'!X38:AM38)</f>
        <v>37</v>
      </c>
      <c r="Y51" s="380">
        <f>SUM(X51,X38)</f>
        <v>50</v>
      </c>
      <c r="AD51" s="382" t="e">
        <f>SUM(#REF!,AG38)</f>
        <v>#REF!</v>
      </c>
      <c r="AE51" s="382"/>
      <c r="AK51" s="382"/>
      <c r="AL51" s="382"/>
      <c r="AR51" s="382"/>
      <c r="AS51" s="382"/>
      <c r="AT51" s="382"/>
      <c r="AU51" s="382"/>
      <c r="AZ51" s="382"/>
      <c r="BA51" s="382"/>
      <c r="BG51" s="382"/>
      <c r="BH51" s="382"/>
      <c r="BM51" s="546" t="s">
        <v>25</v>
      </c>
      <c r="BN51" s="546"/>
      <c r="BO51" s="382">
        <f>SUM(BO38:CF38)</f>
        <v>51</v>
      </c>
      <c r="BP51" s="380">
        <f>BO51-12</f>
        <v>39</v>
      </c>
      <c r="BU51" s="382"/>
      <c r="BV51" s="382"/>
      <c r="CB51" s="382"/>
      <c r="CC51" s="382"/>
    </row>
    <row r="52" spans="1:88" x14ac:dyDescent="0.3">
      <c r="G52" s="382">
        <f>COUNTIF(G2:G32,"給")+COUNTIF(G2:G32,"1")+COUNTIF(G2:G32,"2")+COUNTIF(G2:G32,"3")+COUNTIF(G2:G32,"1,3")+COUNTIF(G2:G32,"1,2")+COUNTIF(G2:G32,"2,3")</f>
        <v>12</v>
      </c>
      <c r="N52" s="382">
        <f>COUNTIF(N2:N32,"給")+COUNTIF(N2:N32,"1")+COUNTIF(N2:N32,"2")+COUNTIF(N2:N32,"3")+COUNTIF(N2:N32,"1,3")+COUNTIF(N2:N32,"1,2")+COUNTIF(N2:N32,"2,3")</f>
        <v>16</v>
      </c>
      <c r="U52" s="382">
        <f>COUNTIF(U2:U32,"給")+COUNTIF(U2:U32,"1")+COUNTIF(U2:U32,"2")+COUNTIF(U2:U32,"3")+COUNTIF(U2:U32,"1,3")+COUNTIF(U2:U32,"1,2")+COUNTIF(U2:U32,"2,3")</f>
        <v>15</v>
      </c>
      <c r="W52" s="382"/>
      <c r="X52" s="382"/>
      <c r="AB52" s="382">
        <f>COUNTIF(AB2:AB32,"給")+COUNTIF(AB2:AB32,"1")+COUNTIF(AB2:AB32,"2")+COUNTIF(AB2:AB32,"3")+COUNTIF(AB2:AB32,"1,3")+COUNTIF(AB2:AB32,"1,2")+COUNTIF(AB2:AB32,"2,3")</f>
        <v>13</v>
      </c>
      <c r="AD52" s="382"/>
      <c r="AE52" s="382"/>
      <c r="AI52" s="382">
        <f>COUNTIF(AI2:AI32,"給")+COUNTIF(AI2:AI32,"1")+COUNTIF(AI2:AI32,"2")+COUNTIF(AI2:AI32,"3")+COUNTIF(AI2:AI32,"1,3")+COUNTIF(AI2:AI32,"1,2")+COUNTIF(AI2:AI32,"2,3")</f>
        <v>3</v>
      </c>
      <c r="AK52" s="382"/>
      <c r="AL52" s="382"/>
      <c r="AP52" s="382">
        <f>COUNTIF(AP2:AP32,"給")+COUNTIF(AP2:AP32,"1")+COUNTIF(AP2:AP32,"2")+COUNTIF(AP2:AP32,"3")+COUNTIF(AP2:AP32,"1,3")+COUNTIF(AP2:AP32,"1,2")+COUNTIF(AP2:AP32,"2,3")</f>
        <v>18</v>
      </c>
      <c r="AX52" s="382">
        <f>COUNTIF(AX2:AX32,"給")+COUNTIF(AX2:AX32,"1")+COUNTIF(AX2:AX32,"2")+COUNTIF(AX2:AX32,"3")+COUNTIF(AX2:AX32,"1,3")+COUNTIF(AX2:AX32,"1,2")+COUNTIF(AX2:AX32,"2,3")</f>
        <v>15</v>
      </c>
      <c r="BE52" s="382">
        <f>COUNTIF(BE2:BE32,"給")+COUNTIF(BE2:BE32,"1")+COUNTIF(BE2:BE32,"2")+COUNTIF(BE2:BE32,"3")+COUNTIF(BE2:BE32,"1,3")+COUNTIF(BE2:BE32,"1,2")+COUNTIF(BE2:BE32,"2,3")</f>
        <v>20</v>
      </c>
      <c r="BL52" s="382">
        <f>COUNTIF(BL2:BL32,"給")+COUNTIF(BL2:BL32,"1")+COUNTIF(BL2:BL32,"2")+COUNTIF(BL2:BL32,"3")+COUNTIF(BL2:BL32,"1,3")+COUNTIF(BL2:BL32,"1,2")+COUNTIF(BL2:BL32,"2,3")</f>
        <v>16</v>
      </c>
      <c r="BM52" s="546" t="s">
        <v>13</v>
      </c>
      <c r="BN52" s="546"/>
      <c r="BO52" s="286">
        <f>SUM(BO49:BO51)</f>
        <v>198</v>
      </c>
      <c r="BP52" s="380">
        <f>SUM(BO49:BO50,BP51)</f>
        <v>186</v>
      </c>
      <c r="BS52" s="382">
        <f>COUNTIF(BS2:BS32,"給")+COUNTIF(BS2:BS32,"1")+COUNTIF(BS2:BS32,"2")+COUNTIF(BS2:BS32,"3")+COUNTIF(BS2:BS32,"1,3")+COUNTIF(BS2:BS32,"1,2")+COUNTIF(BS2:BS32,"2,3")</f>
        <v>15</v>
      </c>
      <c r="BZ52" s="382">
        <f>COUNTIF(BZ2:BZ32,"給")+COUNTIF(BZ2:BZ32,"1")+COUNTIF(BZ2:BZ32,"2")+COUNTIF(BZ2:BZ32,"3")+COUNTIF(BZ2:BZ32,"1,3")+COUNTIF(BZ2:BZ32,"1,2")+COUNTIF(BZ2:BZ32,"2,3")</f>
        <v>17</v>
      </c>
      <c r="CG52" s="382">
        <f>COUNTIF(CG2:CG32,"給")+COUNTIF(CG2:CG32,"1")+COUNTIF(CG2:CG32,"2")+COUNTIF(CG2:CG32,"3")+COUNTIF(CG2:CG32,"1,3")+COUNTIF(CG2:CG32,"1,2")+COUNTIF(CG2:CG32,"2,3")</f>
        <v>13</v>
      </c>
    </row>
    <row r="53" spans="1:88" x14ac:dyDescent="0.3">
      <c r="A53" s="546" t="s">
        <v>32</v>
      </c>
      <c r="B53" s="546"/>
      <c r="C53" s="546"/>
      <c r="D53" s="547">
        <f>COUNTIF(E2:E32,"*職員会議*")</f>
        <v>3</v>
      </c>
      <c r="E53" s="547"/>
      <c r="F53" s="384"/>
      <c r="G53" s="331"/>
      <c r="L53" s="547">
        <f>COUNTIF(L2:L32,"*職員会議*")</f>
        <v>1</v>
      </c>
      <c r="M53" s="547"/>
      <c r="N53" s="547"/>
      <c r="S53" s="547">
        <f>COUNTIF(S2:S32,"職員会議*")</f>
        <v>1</v>
      </c>
      <c r="T53" s="547"/>
      <c r="U53" s="547"/>
      <c r="V53" s="286">
        <f>SUM(D53:U53)</f>
        <v>5</v>
      </c>
      <c r="W53" s="546"/>
      <c r="X53" s="546"/>
      <c r="Z53" s="382">
        <f>COUNTIF(Z2:Z32,"*職員会議*")</f>
        <v>0</v>
      </c>
      <c r="AD53" s="382"/>
      <c r="AE53" s="382"/>
      <c r="AG53" s="382">
        <f>COUNTIF(AG2:AG32,"*職員会議*")</f>
        <v>1</v>
      </c>
      <c r="AJ53" s="546"/>
      <c r="AK53" s="546"/>
      <c r="AL53" s="382"/>
      <c r="AN53" s="382">
        <f>COUNTIF(AN2:AN32,"*職員会議*")</f>
        <v>1</v>
      </c>
      <c r="AQ53" s="286">
        <f>SUM(AD53:AN53)</f>
        <v>2</v>
      </c>
      <c r="AV53" s="382">
        <f>COUNTIF(AV2:AV32,"*職員会議*")</f>
        <v>1</v>
      </c>
      <c r="AY53" s="382"/>
      <c r="AZ53" s="382"/>
      <c r="BA53" s="382"/>
      <c r="BC53" s="382">
        <f>COUNTIF(BC2:BC32,"*職員会議*")</f>
        <v>1</v>
      </c>
      <c r="BF53" s="546"/>
      <c r="BG53" s="546"/>
      <c r="BH53" s="382"/>
      <c r="BJ53" s="382">
        <f>COUNTIF(BJ2:BJ32,"*職員会議*")</f>
        <v>0</v>
      </c>
      <c r="BM53" s="546" t="s">
        <v>32</v>
      </c>
      <c r="BN53" s="546"/>
      <c r="BO53" s="546"/>
      <c r="BQ53" s="382">
        <f>COUNTIF(BQ2:BQ32,"*職員会議*")</f>
        <v>1</v>
      </c>
      <c r="BT53" s="382"/>
      <c r="BU53" s="382"/>
      <c r="BV53" s="382"/>
      <c r="BX53" s="382">
        <f>COUNTIF(BX2:BX32,"*職員会議*")</f>
        <v>1</v>
      </c>
      <c r="CA53" s="546"/>
      <c r="CB53" s="546"/>
      <c r="CC53" s="382"/>
      <c r="CE53" s="382">
        <f>COUNTIF(CE2:CE32,"*職員会議*")</f>
        <v>1</v>
      </c>
      <c r="CH53" s="286">
        <f>SUM(BQ53:CE53)</f>
        <v>3</v>
      </c>
    </row>
    <row r="54" spans="1:88" x14ac:dyDescent="0.3">
      <c r="A54" s="546" t="s">
        <v>33</v>
      </c>
      <c r="B54" s="546"/>
      <c r="C54" s="546"/>
      <c r="E54" s="392">
        <f>COUNTIF(E2:E32,"*学年部会*")</f>
        <v>5</v>
      </c>
      <c r="L54" s="382">
        <f>COUNTIF(L2:L32,"*学年部会*")</f>
        <v>1</v>
      </c>
      <c r="S54" s="382">
        <f>COUNTIF(S2:S32,"*学年部会*")</f>
        <v>1</v>
      </c>
      <c r="V54" s="286">
        <f>SUM(D54:U54)</f>
        <v>7</v>
      </c>
      <c r="W54" s="546"/>
      <c r="X54" s="546"/>
      <c r="Z54" s="382">
        <f>COUNTIF(Z2:Z32,"*学年部会*")</f>
        <v>0</v>
      </c>
      <c r="AG54" s="382">
        <f>COUNTIF(AG2:AG32,"*学年部会*")</f>
        <v>1</v>
      </c>
      <c r="AN54" s="382">
        <f>COUNTIF(AN2:AN32,"*学年部会*")</f>
        <v>1</v>
      </c>
      <c r="AQ54" s="286">
        <f>SUM(AD54:AN54)</f>
        <v>2</v>
      </c>
      <c r="AV54" s="382">
        <f>COUNTIF(AV2:AV32,"*学年部会*")</f>
        <v>1</v>
      </c>
      <c r="BC54" s="382">
        <f>COUNTIF(BC2:BC32,"*学年部会*")</f>
        <v>1</v>
      </c>
      <c r="BJ54" s="382">
        <f>COUNTIF(BJ2:BJ32,"*学年部会*")</f>
        <v>0</v>
      </c>
      <c r="BM54" s="546" t="s">
        <v>33</v>
      </c>
      <c r="BN54" s="546"/>
      <c r="BO54" s="546"/>
      <c r="BQ54" s="382">
        <f>COUNTIF(BQ2:BQ32,"*学年部会*")</f>
        <v>2</v>
      </c>
      <c r="BX54" s="382">
        <f>COUNTIF(BX2:BX32,"*学年部会*")</f>
        <v>2</v>
      </c>
      <c r="CA54" s="546"/>
      <c r="CB54" s="546"/>
      <c r="CE54" s="382">
        <f>COUNTIF(CE2:CE32,"*学年部会*")</f>
        <v>2</v>
      </c>
      <c r="CH54" s="286">
        <f>SUM(BQ54:CE54)</f>
        <v>6</v>
      </c>
    </row>
    <row r="55" spans="1:88" x14ac:dyDescent="0.3">
      <c r="CA55" s="546"/>
      <c r="CB55" s="546"/>
    </row>
    <row r="63" spans="1:88" x14ac:dyDescent="0.3"/>
  </sheetData>
  <mergeCells count="171">
    <mergeCell ref="BF33:BL33"/>
    <mergeCell ref="AC36:AG36"/>
    <mergeCell ref="AC37:AG37"/>
    <mergeCell ref="AC38:AG38"/>
    <mergeCell ref="AC39:AG39"/>
    <mergeCell ref="AJ34:AN34"/>
    <mergeCell ref="AJ35:AN35"/>
    <mergeCell ref="AJ36:AN36"/>
    <mergeCell ref="AJ37:AN37"/>
    <mergeCell ref="AJ38:AN38"/>
    <mergeCell ref="AJ39:AN39"/>
    <mergeCell ref="V38:W39"/>
    <mergeCell ref="V40:W40"/>
    <mergeCell ref="V41:W41"/>
    <mergeCell ref="X34:AB34"/>
    <mergeCell ref="X35:AB35"/>
    <mergeCell ref="X36:AB36"/>
    <mergeCell ref="X37:AB37"/>
    <mergeCell ref="X40:AB40"/>
    <mergeCell ref="X38:AB38"/>
    <mergeCell ref="X39:AB39"/>
    <mergeCell ref="X41:AB41"/>
    <mergeCell ref="W54:X54"/>
    <mergeCell ref="W53:X53"/>
    <mergeCell ref="V42:AB42"/>
    <mergeCell ref="A54:C54"/>
    <mergeCell ref="A43:U43"/>
    <mergeCell ref="D53:E53"/>
    <mergeCell ref="H40:L40"/>
    <mergeCell ref="O40:S40"/>
    <mergeCell ref="A40:B40"/>
    <mergeCell ref="D40:E40"/>
    <mergeCell ref="A42:U42"/>
    <mergeCell ref="L53:N53"/>
    <mergeCell ref="S53:U53"/>
    <mergeCell ref="A53:C53"/>
    <mergeCell ref="H41:L41"/>
    <mergeCell ref="O41:S41"/>
    <mergeCell ref="A41:B41"/>
    <mergeCell ref="D41:E41"/>
    <mergeCell ref="A36:B37"/>
    <mergeCell ref="A38:B39"/>
    <mergeCell ref="O38:S38"/>
    <mergeCell ref="O36:S36"/>
    <mergeCell ref="O39:S39"/>
    <mergeCell ref="D39:E39"/>
    <mergeCell ref="H37:L37"/>
    <mergeCell ref="H36:L36"/>
    <mergeCell ref="H39:L39"/>
    <mergeCell ref="D36:E36"/>
    <mergeCell ref="D37:E37"/>
    <mergeCell ref="H38:L38"/>
    <mergeCell ref="D38:E38"/>
    <mergeCell ref="AD1:AI1"/>
    <mergeCell ref="AY1:BE1"/>
    <mergeCell ref="BF1:BL1"/>
    <mergeCell ref="A34:B35"/>
    <mergeCell ref="D35:E35"/>
    <mergeCell ref="O34:S34"/>
    <mergeCell ref="H34:L34"/>
    <mergeCell ref="D34:E34"/>
    <mergeCell ref="H35:L35"/>
    <mergeCell ref="O35:S35"/>
    <mergeCell ref="D33:G33"/>
    <mergeCell ref="A33:B33"/>
    <mergeCell ref="O33:U33"/>
    <mergeCell ref="H33:N33"/>
    <mergeCell ref="A1:G1"/>
    <mergeCell ref="H1:N1"/>
    <mergeCell ref="V33:AB33"/>
    <mergeCell ref="AC34:AG34"/>
    <mergeCell ref="AC35:AG35"/>
    <mergeCell ref="V34:W35"/>
    <mergeCell ref="AC33:AI33"/>
    <mergeCell ref="AJ33:AP33"/>
    <mergeCell ref="AY33:BE33"/>
    <mergeCell ref="A32:G32"/>
    <mergeCell ref="BM1:BS1"/>
    <mergeCell ref="BT1:BZ1"/>
    <mergeCell ref="CA1:CH1"/>
    <mergeCell ref="BF53:BG53"/>
    <mergeCell ref="AY40:BC40"/>
    <mergeCell ref="AY41:BC41"/>
    <mergeCell ref="AY37:BC37"/>
    <mergeCell ref="AY38:BC38"/>
    <mergeCell ref="AY39:BC39"/>
    <mergeCell ref="AY34:BC34"/>
    <mergeCell ref="AY35:BC35"/>
    <mergeCell ref="AY36:BC36"/>
    <mergeCell ref="AR42:BL42"/>
    <mergeCell ref="BM34:BN35"/>
    <mergeCell ref="BT36:BX36"/>
    <mergeCell ref="BT37:BX37"/>
    <mergeCell ref="BT33:BZ33"/>
    <mergeCell ref="AV40:AX40"/>
    <mergeCell ref="AV41:AX41"/>
    <mergeCell ref="BM38:BN39"/>
    <mergeCell ref="BM40:BN40"/>
    <mergeCell ref="BM41:BN41"/>
    <mergeCell ref="BM42:CG42"/>
    <mergeCell ref="CA33:CG33"/>
    <mergeCell ref="CA55:CB55"/>
    <mergeCell ref="O1:U1"/>
    <mergeCell ref="V1:AC1"/>
    <mergeCell ref="AQ33:AX33"/>
    <mergeCell ref="AJ1:AP1"/>
    <mergeCell ref="AQ1:AX1"/>
    <mergeCell ref="BM33:BS33"/>
    <mergeCell ref="BM52:BN52"/>
    <mergeCell ref="BM53:BO53"/>
    <mergeCell ref="CA53:CB53"/>
    <mergeCell ref="BM54:BO54"/>
    <mergeCell ref="CA54:CB54"/>
    <mergeCell ref="BM43:CG43"/>
    <mergeCell ref="BM49:BN49"/>
    <mergeCell ref="BM50:BN50"/>
    <mergeCell ref="BM51:BN51"/>
    <mergeCell ref="BT40:BX40"/>
    <mergeCell ref="BT41:BX41"/>
    <mergeCell ref="BT38:BX38"/>
    <mergeCell ref="AJ53:AK53"/>
    <mergeCell ref="AD43:AP43"/>
    <mergeCell ref="AC40:AG40"/>
    <mergeCell ref="AC41:AG41"/>
    <mergeCell ref="AC42:AP42"/>
    <mergeCell ref="BT34:BX34"/>
    <mergeCell ref="BT35:BX35"/>
    <mergeCell ref="CA34:CF34"/>
    <mergeCell ref="CA35:CF35"/>
    <mergeCell ref="BO34:BS34"/>
    <mergeCell ref="BO35:BS35"/>
    <mergeCell ref="BO36:BS36"/>
    <mergeCell ref="BO40:BS40"/>
    <mergeCell ref="BO39:BS39"/>
    <mergeCell ref="BO38:BS38"/>
    <mergeCell ref="BO37:BS37"/>
    <mergeCell ref="BO41:BS41"/>
    <mergeCell ref="BM36:BN37"/>
    <mergeCell ref="AT38:AX38"/>
    <mergeCell ref="AT39:AX39"/>
    <mergeCell ref="BT39:BX39"/>
    <mergeCell ref="CA36:CF36"/>
    <mergeCell ref="CA37:CF37"/>
    <mergeCell ref="CA38:CF38"/>
    <mergeCell ref="CA39:CF39"/>
    <mergeCell ref="CA40:CF40"/>
    <mergeCell ref="CA41:CF41"/>
    <mergeCell ref="O32:U32"/>
    <mergeCell ref="AJ32:AP32"/>
    <mergeCell ref="AY32:BE32"/>
    <mergeCell ref="AJ40:AN40"/>
    <mergeCell ref="AJ41:AN41"/>
    <mergeCell ref="BF34:BK34"/>
    <mergeCell ref="BF35:BK35"/>
    <mergeCell ref="BF36:BK36"/>
    <mergeCell ref="BF37:BK37"/>
    <mergeCell ref="BF38:BK38"/>
    <mergeCell ref="BF39:BK39"/>
    <mergeCell ref="BF40:BK40"/>
    <mergeCell ref="BF41:BK41"/>
    <mergeCell ref="AQ34:AR35"/>
    <mergeCell ref="AQ36:AR37"/>
    <mergeCell ref="AQ38:AR39"/>
    <mergeCell ref="AQ40:AR40"/>
    <mergeCell ref="AQ41:AR41"/>
    <mergeCell ref="AT34:AX34"/>
    <mergeCell ref="AT35:AX35"/>
    <mergeCell ref="AT36:AX36"/>
    <mergeCell ref="AT37:AX37"/>
    <mergeCell ref="O37:S37"/>
    <mergeCell ref="V36:W37"/>
  </mergeCells>
  <phoneticPr fontId="1"/>
  <conditionalFormatting sqref="BX18 BX20 BX3:BY3 BX9 BQ25:BQ27 BX7 BY4:BY6 BX4:BX5">
    <cfRule type="cellIs" dxfId="13" priority="10" stopIfTrue="1" operator="equal">
      <formula>0</formula>
    </cfRule>
  </conditionalFormatting>
  <conditionalFormatting sqref="BJ3">
    <cfRule type="cellIs" dxfId="12" priority="9" stopIfTrue="1" operator="equal">
      <formula>0</formula>
    </cfRule>
  </conditionalFormatting>
  <conditionalFormatting sqref="BX19">
    <cfRule type="cellIs" dxfId="11" priority="8" stopIfTrue="1" operator="equal">
      <formula>0</formula>
    </cfRule>
  </conditionalFormatting>
  <conditionalFormatting sqref="BQ32">
    <cfRule type="cellIs" dxfId="10" priority="7" stopIfTrue="1" operator="equal">
      <formula>0</formula>
    </cfRule>
  </conditionalFormatting>
  <conditionalFormatting sqref="BX22">
    <cfRule type="cellIs" dxfId="9" priority="6" stopIfTrue="1" operator="equal">
      <formula>0</formula>
    </cfRule>
  </conditionalFormatting>
  <conditionalFormatting sqref="BX8">
    <cfRule type="cellIs" dxfId="8" priority="5" stopIfTrue="1" operator="equal">
      <formula>0</formula>
    </cfRule>
  </conditionalFormatting>
  <conditionalFormatting sqref="BX17">
    <cfRule type="cellIs" dxfId="7" priority="4" stopIfTrue="1" operator="equal">
      <formula>0</formula>
    </cfRule>
  </conditionalFormatting>
  <conditionalFormatting sqref="BX18">
    <cfRule type="cellIs" dxfId="6" priority="3" stopIfTrue="1" operator="equal">
      <formula>0</formula>
    </cfRule>
  </conditionalFormatting>
  <conditionalFormatting sqref="BX21">
    <cfRule type="cellIs" dxfId="5" priority="2" stopIfTrue="1" operator="equal">
      <formula>0</formula>
    </cfRule>
  </conditionalFormatting>
  <conditionalFormatting sqref="BQ31">
    <cfRule type="cellIs" dxfId="4" priority="1" stopIfTrue="1" operator="equal">
      <formula>0</formula>
    </cfRule>
  </conditionalFormatting>
  <printOptions horizontalCentered="1"/>
  <pageMargins left="0.23622047244094491" right="0.23622047244094491" top="0.55118110236220474" bottom="0.55118110236220474" header="0.31496062992125984" footer="0.31496062992125984"/>
  <pageSetup paperSize="9" scale="54" orientation="portrait" r:id="rId1"/>
  <headerFooter alignWithMargins="0">
    <oddHeader>&amp;L&amp;"ＤＨＰ平成ゴシックW5,標準"&amp;14令和４年度
&amp;C&amp;"ＤＨＰ平成ゴシックW5,標準"&amp;14岩　沼　中　学　校　年　間　行　事　予　定  　
&amp;R&amp;"ＡＲ隷書体Ｍ,標準"&amp;12岩沼市立岩沼中学校</oddHeader>
    <oddFooter>&amp;R&amp;12　</oddFooter>
  </headerFooter>
  <colBreaks count="3" manualBreakCount="3">
    <brk id="21" max="41" man="1"/>
    <brk id="42" max="41" man="1"/>
    <brk id="64" max="41" man="1"/>
  </colBreaks>
  <drawing r:id="rId2"/>
  <legacy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R29"/>
  <sheetViews>
    <sheetView view="pageBreakPreview" zoomScale="130" zoomScaleSheetLayoutView="130" workbookViewId="0">
      <selection activeCell="N27" sqref="N27"/>
    </sheetView>
  </sheetViews>
  <sheetFormatPr defaultRowHeight="13.5" x14ac:dyDescent="0.15"/>
  <cols>
    <col min="1" max="1" width="4.375" bestFit="1" customWidth="1"/>
    <col min="2" max="2" width="4.75" style="1" bestFit="1" customWidth="1"/>
    <col min="3" max="5" width="4.5" style="1" bestFit="1" customWidth="1"/>
    <col min="6" max="6" width="5.125" style="1" customWidth="1"/>
    <col min="7" max="8" width="4.5" style="1" bestFit="1" customWidth="1"/>
    <col min="9" max="11" width="5.375" style="1" bestFit="1" customWidth="1"/>
    <col min="12" max="14" width="4.5" style="1" bestFit="1" customWidth="1"/>
    <col min="15" max="15" width="7.125" bestFit="1" customWidth="1"/>
  </cols>
  <sheetData>
    <row r="1" spans="1:18" x14ac:dyDescent="0.15">
      <c r="C1" s="1" t="s">
        <v>34</v>
      </c>
      <c r="D1" s="1" t="s">
        <v>35</v>
      </c>
      <c r="E1" s="1" t="s">
        <v>36</v>
      </c>
      <c r="F1" s="1" t="s">
        <v>37</v>
      </c>
      <c r="G1" s="1" t="s">
        <v>38</v>
      </c>
      <c r="H1" s="1" t="s">
        <v>39</v>
      </c>
      <c r="I1" s="1" t="s">
        <v>40</v>
      </c>
      <c r="J1" s="1" t="s">
        <v>41</v>
      </c>
      <c r="K1" s="1" t="s">
        <v>42</v>
      </c>
      <c r="L1" s="1" t="s">
        <v>43</v>
      </c>
      <c r="M1" s="1" t="s">
        <v>44</v>
      </c>
      <c r="N1" s="1" t="s">
        <v>45</v>
      </c>
      <c r="P1" s="1" t="s">
        <v>48</v>
      </c>
      <c r="Q1" s="1" t="s">
        <v>46</v>
      </c>
      <c r="R1" s="1" t="s">
        <v>47</v>
      </c>
    </row>
    <row r="2" spans="1:18" x14ac:dyDescent="0.15">
      <c r="A2" s="603">
        <v>1</v>
      </c>
      <c r="B2" s="2" t="s">
        <v>74</v>
      </c>
      <c r="C2" s="2">
        <v>12</v>
      </c>
      <c r="D2" s="2">
        <v>15</v>
      </c>
      <c r="E2" s="2">
        <v>16</v>
      </c>
      <c r="F2" s="2">
        <v>11</v>
      </c>
      <c r="G2" s="2">
        <v>3</v>
      </c>
      <c r="H2" s="2">
        <v>16</v>
      </c>
      <c r="I2" s="2">
        <v>21</v>
      </c>
      <c r="J2" s="2">
        <v>16</v>
      </c>
      <c r="K2" s="2">
        <v>15</v>
      </c>
      <c r="L2" s="2">
        <v>14</v>
      </c>
      <c r="M2" s="2">
        <v>19</v>
      </c>
      <c r="N2" s="2">
        <v>13</v>
      </c>
      <c r="O2" s="3">
        <v>171</v>
      </c>
    </row>
    <row r="3" spans="1:18" x14ac:dyDescent="0.15">
      <c r="A3" s="603"/>
      <c r="B3" s="2" t="s">
        <v>75</v>
      </c>
      <c r="C3" s="2">
        <v>11</v>
      </c>
      <c r="D3" s="2">
        <v>17</v>
      </c>
      <c r="E3" s="2">
        <v>16</v>
      </c>
      <c r="F3" s="2">
        <v>11</v>
      </c>
      <c r="G3" s="2">
        <v>2</v>
      </c>
      <c r="H3" s="2">
        <v>16</v>
      </c>
      <c r="I3" s="2">
        <v>20</v>
      </c>
      <c r="J3" s="2">
        <v>17</v>
      </c>
      <c r="K3" s="2">
        <v>15</v>
      </c>
      <c r="L3" s="2">
        <v>15</v>
      </c>
      <c r="M3" s="2">
        <v>19</v>
      </c>
      <c r="N3" s="2">
        <v>15</v>
      </c>
      <c r="O3" s="3">
        <v>174</v>
      </c>
    </row>
    <row r="4" spans="1:18" x14ac:dyDescent="0.15">
      <c r="A4" s="603"/>
      <c r="B4" s="2" t="s">
        <v>149</v>
      </c>
      <c r="C4" s="2">
        <v>11</v>
      </c>
      <c r="D4" s="2">
        <v>17</v>
      </c>
      <c r="E4" s="2">
        <v>16</v>
      </c>
      <c r="F4" s="2">
        <v>10</v>
      </c>
      <c r="G4" s="2">
        <v>3</v>
      </c>
      <c r="H4" s="2">
        <v>17</v>
      </c>
      <c r="I4" s="2">
        <v>19</v>
      </c>
      <c r="J4" s="2">
        <v>16</v>
      </c>
      <c r="K4" s="2">
        <v>15</v>
      </c>
      <c r="L4" s="2">
        <v>17</v>
      </c>
      <c r="M4" s="2">
        <v>18</v>
      </c>
      <c r="N4" s="2">
        <v>14</v>
      </c>
      <c r="O4" s="3">
        <v>173</v>
      </c>
    </row>
    <row r="5" spans="1:18" x14ac:dyDescent="0.15">
      <c r="A5" s="603"/>
      <c r="B5" s="2" t="s">
        <v>210</v>
      </c>
      <c r="C5" s="2">
        <v>11</v>
      </c>
      <c r="D5" s="2">
        <v>16</v>
      </c>
      <c r="E5" s="2">
        <v>16</v>
      </c>
      <c r="F5" s="2">
        <v>11</v>
      </c>
      <c r="G5" s="2">
        <v>4</v>
      </c>
      <c r="H5" s="2">
        <v>15</v>
      </c>
      <c r="I5" s="2">
        <v>20</v>
      </c>
      <c r="J5" s="2">
        <v>16</v>
      </c>
      <c r="K5" s="2">
        <v>14</v>
      </c>
      <c r="L5" s="2">
        <v>16</v>
      </c>
      <c r="M5" s="2">
        <v>18</v>
      </c>
      <c r="N5" s="2">
        <v>16</v>
      </c>
      <c r="O5" s="3">
        <v>173</v>
      </c>
    </row>
    <row r="6" spans="1:18" s="3" customFormat="1" x14ac:dyDescent="0.15">
      <c r="A6" s="603"/>
      <c r="B6" s="2" t="s">
        <v>409</v>
      </c>
      <c r="C6" s="2">
        <v>13</v>
      </c>
      <c r="D6" s="2">
        <v>18</v>
      </c>
      <c r="E6" s="2">
        <v>22</v>
      </c>
      <c r="F6" s="2">
        <v>14</v>
      </c>
      <c r="G6" s="2">
        <v>3</v>
      </c>
      <c r="H6" s="2">
        <v>19</v>
      </c>
      <c r="I6" s="2">
        <v>22</v>
      </c>
      <c r="J6" s="2">
        <v>19</v>
      </c>
      <c r="K6" s="2">
        <v>16</v>
      </c>
      <c r="L6" s="2">
        <v>14</v>
      </c>
      <c r="M6" s="2">
        <v>18</v>
      </c>
      <c r="N6" s="2">
        <v>17</v>
      </c>
      <c r="O6" s="3">
        <v>195</v>
      </c>
    </row>
    <row r="7" spans="1:18" s="3" customFormat="1" x14ac:dyDescent="0.15">
      <c r="A7" s="603"/>
      <c r="B7" s="2" t="s">
        <v>435</v>
      </c>
      <c r="C7" s="2">
        <v>0</v>
      </c>
      <c r="D7" s="2">
        <v>0</v>
      </c>
      <c r="E7" s="2">
        <v>22</v>
      </c>
      <c r="F7" s="2">
        <v>20</v>
      </c>
      <c r="G7" s="2">
        <v>11</v>
      </c>
      <c r="H7" s="2">
        <v>20</v>
      </c>
      <c r="I7" s="2">
        <v>20</v>
      </c>
      <c r="J7" s="2">
        <v>18</v>
      </c>
      <c r="K7" s="2">
        <v>16</v>
      </c>
      <c r="L7" s="2">
        <v>14</v>
      </c>
      <c r="M7" s="2">
        <v>18</v>
      </c>
      <c r="N7" s="2">
        <v>12</v>
      </c>
      <c r="O7" s="3">
        <v>171</v>
      </c>
    </row>
    <row r="8" spans="1:18" x14ac:dyDescent="0.15">
      <c r="A8" s="603"/>
      <c r="B8" s="2" t="s">
        <v>432</v>
      </c>
      <c r="C8" s="2">
        <f>'1学期行事'!G48</f>
        <v>12</v>
      </c>
      <c r="D8" s="2">
        <f>'1学期行事'!N48</f>
        <v>14</v>
      </c>
      <c r="E8" s="2">
        <f>'1学期行事'!U48</f>
        <v>15</v>
      </c>
      <c r="F8" s="2">
        <f>'1学期行事'!AB48</f>
        <v>13</v>
      </c>
      <c r="G8" s="2">
        <f>'1学期行事'!AI48</f>
        <v>3</v>
      </c>
      <c r="H8" s="2">
        <f>'1学期行事'!AP48</f>
        <v>18</v>
      </c>
      <c r="I8" s="2">
        <f>'1学期行事'!AX48</f>
        <v>15</v>
      </c>
      <c r="J8" s="2">
        <f>'1学期行事'!BE48</f>
        <v>20</v>
      </c>
      <c r="K8" s="2">
        <f>'1学期行事'!BL48</f>
        <v>16</v>
      </c>
      <c r="L8" s="2">
        <f>'1学期行事'!BS48</f>
        <v>15</v>
      </c>
      <c r="M8" s="2">
        <f>'1学期行事'!BZ48</f>
        <v>17</v>
      </c>
      <c r="N8" s="2">
        <f>'1学期行事'!CG48</f>
        <v>13</v>
      </c>
      <c r="O8" s="3">
        <f>SUM(C8:N8)</f>
        <v>171</v>
      </c>
    </row>
    <row r="9" spans="1:18" x14ac:dyDescent="0.15">
      <c r="A9" s="424"/>
      <c r="B9" s="8" t="s">
        <v>466</v>
      </c>
      <c r="C9" s="8">
        <f>'1学期行事'!G48</f>
        <v>12</v>
      </c>
      <c r="D9" s="8">
        <f>'1学期行事'!N48</f>
        <v>14</v>
      </c>
      <c r="E9" s="8">
        <f>'1学期行事'!U48</f>
        <v>15</v>
      </c>
      <c r="F9" s="8">
        <f>'1学期行事'!AB48</f>
        <v>13</v>
      </c>
      <c r="G9" s="8">
        <f>'1学期行事'!AI48</f>
        <v>3</v>
      </c>
      <c r="H9" s="8">
        <f>'1学期行事'!AP48</f>
        <v>18</v>
      </c>
      <c r="I9" s="8">
        <f>'1学期行事'!AX48</f>
        <v>15</v>
      </c>
      <c r="J9" s="8">
        <f>'1学期行事'!BE48</f>
        <v>20</v>
      </c>
      <c r="K9" s="8">
        <f>'1学期行事'!BL48</f>
        <v>16</v>
      </c>
      <c r="L9" s="8">
        <f>'1学期行事'!BS48</f>
        <v>15</v>
      </c>
      <c r="M9" s="8">
        <f>'1学期行事'!BZ48</f>
        <v>17</v>
      </c>
      <c r="N9" s="8">
        <f>'1学期行事'!CG48</f>
        <v>13</v>
      </c>
      <c r="O9" s="9">
        <f>SUM(C9:N9)</f>
        <v>171</v>
      </c>
    </row>
    <row r="10" spans="1:18" x14ac:dyDescent="0.15">
      <c r="A10" s="4"/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3"/>
    </row>
    <row r="11" spans="1:18" x14ac:dyDescent="0.15">
      <c r="A11" s="603">
        <v>2</v>
      </c>
      <c r="B11" s="2" t="s">
        <v>74</v>
      </c>
      <c r="C11" s="2">
        <v>12</v>
      </c>
      <c r="D11" s="2">
        <v>15</v>
      </c>
      <c r="E11" s="2">
        <v>16</v>
      </c>
      <c r="F11" s="2">
        <v>11</v>
      </c>
      <c r="G11" s="2">
        <v>3</v>
      </c>
      <c r="H11" s="2">
        <v>16</v>
      </c>
      <c r="I11" s="2">
        <v>20</v>
      </c>
      <c r="J11" s="2">
        <v>16</v>
      </c>
      <c r="K11" s="2">
        <v>15</v>
      </c>
      <c r="L11" s="2">
        <v>14</v>
      </c>
      <c r="M11" s="2">
        <v>19</v>
      </c>
      <c r="N11" s="2">
        <v>13</v>
      </c>
      <c r="O11" s="3">
        <v>170</v>
      </c>
    </row>
    <row r="12" spans="1:18" x14ac:dyDescent="0.15">
      <c r="A12" s="603"/>
      <c r="B12" s="2" t="s">
        <v>75</v>
      </c>
      <c r="C12" s="2">
        <v>11</v>
      </c>
      <c r="D12" s="2">
        <v>16</v>
      </c>
      <c r="E12" s="2">
        <v>16</v>
      </c>
      <c r="F12" s="2">
        <v>11</v>
      </c>
      <c r="G12" s="2">
        <v>2</v>
      </c>
      <c r="H12" s="2">
        <v>16</v>
      </c>
      <c r="I12" s="2">
        <v>19</v>
      </c>
      <c r="J12" s="2">
        <v>17</v>
      </c>
      <c r="K12" s="2">
        <v>15</v>
      </c>
      <c r="L12" s="2">
        <v>15</v>
      </c>
      <c r="M12" s="2">
        <v>19</v>
      </c>
      <c r="N12" s="2">
        <v>15</v>
      </c>
      <c r="O12" s="3">
        <v>172</v>
      </c>
    </row>
    <row r="13" spans="1:18" x14ac:dyDescent="0.15">
      <c r="A13" s="603"/>
      <c r="B13" s="2" t="s">
        <v>149</v>
      </c>
      <c r="C13" s="2">
        <v>11</v>
      </c>
      <c r="D13" s="2">
        <v>17</v>
      </c>
      <c r="E13" s="2">
        <v>16</v>
      </c>
      <c r="F13" s="2">
        <v>10</v>
      </c>
      <c r="G13" s="2">
        <v>3</v>
      </c>
      <c r="H13" s="2">
        <v>17</v>
      </c>
      <c r="I13" s="2">
        <v>18</v>
      </c>
      <c r="J13" s="2">
        <v>16</v>
      </c>
      <c r="K13" s="2">
        <v>15</v>
      </c>
      <c r="L13" s="2">
        <v>17</v>
      </c>
      <c r="M13" s="2">
        <v>18</v>
      </c>
      <c r="N13" s="2">
        <v>14</v>
      </c>
      <c r="O13" s="3">
        <v>172</v>
      </c>
    </row>
    <row r="14" spans="1:18" x14ac:dyDescent="0.15">
      <c r="A14" s="603"/>
      <c r="B14" s="2" t="s">
        <v>210</v>
      </c>
      <c r="C14" s="2">
        <v>11</v>
      </c>
      <c r="D14" s="2">
        <v>16</v>
      </c>
      <c r="E14" s="2">
        <v>16</v>
      </c>
      <c r="F14" s="2">
        <v>11</v>
      </c>
      <c r="G14" s="2">
        <v>4</v>
      </c>
      <c r="H14" s="2">
        <v>15</v>
      </c>
      <c r="I14" s="2">
        <v>19</v>
      </c>
      <c r="J14" s="2">
        <v>16</v>
      </c>
      <c r="K14" s="2">
        <v>14</v>
      </c>
      <c r="L14" s="2">
        <v>16</v>
      </c>
      <c r="M14" s="2">
        <v>18</v>
      </c>
      <c r="N14" s="2">
        <v>16</v>
      </c>
      <c r="O14" s="3">
        <v>172</v>
      </c>
    </row>
    <row r="15" spans="1:18" x14ac:dyDescent="0.15">
      <c r="A15" s="603"/>
      <c r="B15" s="2" t="s">
        <v>409</v>
      </c>
      <c r="C15" s="2">
        <v>13</v>
      </c>
      <c r="D15" s="2">
        <v>18</v>
      </c>
      <c r="E15" s="2">
        <v>22</v>
      </c>
      <c r="F15" s="2">
        <v>14</v>
      </c>
      <c r="G15" s="2">
        <v>3</v>
      </c>
      <c r="H15" s="2">
        <v>19</v>
      </c>
      <c r="I15" s="2">
        <v>22</v>
      </c>
      <c r="J15" s="2">
        <v>19</v>
      </c>
      <c r="K15" s="2">
        <v>16</v>
      </c>
      <c r="L15" s="2">
        <v>14</v>
      </c>
      <c r="M15" s="2">
        <v>18</v>
      </c>
      <c r="N15" s="2">
        <v>17</v>
      </c>
      <c r="O15" s="3">
        <v>195</v>
      </c>
    </row>
    <row r="16" spans="1:18" x14ac:dyDescent="0.15">
      <c r="A16" s="603"/>
      <c r="B16" s="2" t="s">
        <v>434</v>
      </c>
      <c r="C16" s="2">
        <v>0</v>
      </c>
      <c r="D16" s="2">
        <v>0</v>
      </c>
      <c r="E16" s="2">
        <v>22</v>
      </c>
      <c r="F16" s="2">
        <v>20</v>
      </c>
      <c r="G16" s="2">
        <v>11</v>
      </c>
      <c r="H16" s="2">
        <v>20</v>
      </c>
      <c r="I16" s="2">
        <v>20</v>
      </c>
      <c r="J16" s="2">
        <v>18</v>
      </c>
      <c r="K16" s="2">
        <v>16</v>
      </c>
      <c r="L16" s="2">
        <v>14</v>
      </c>
      <c r="M16" s="2">
        <v>18</v>
      </c>
      <c r="N16" s="2">
        <v>12</v>
      </c>
      <c r="O16" s="3">
        <v>171</v>
      </c>
    </row>
    <row r="17" spans="1:15" x14ac:dyDescent="0.15">
      <c r="A17" s="603"/>
      <c r="B17" s="2" t="s">
        <v>432</v>
      </c>
      <c r="C17" s="2">
        <f>'1学期行事'!G49</f>
        <v>12</v>
      </c>
      <c r="D17" s="2">
        <f>'1学期行事'!N49</f>
        <v>16</v>
      </c>
      <c r="E17" s="2">
        <f>'1学期行事'!U49</f>
        <v>15</v>
      </c>
      <c r="F17" s="2">
        <f>'1学期行事'!AB49</f>
        <v>13</v>
      </c>
      <c r="G17" s="2">
        <f>'1学期行事'!AI49</f>
        <v>3</v>
      </c>
      <c r="H17" s="2">
        <f>'1学期行事'!AP49</f>
        <v>18</v>
      </c>
      <c r="I17" s="2">
        <f>'1学期行事'!AX49</f>
        <v>15</v>
      </c>
      <c r="J17" s="2">
        <f>'1学期行事'!BE49</f>
        <v>20</v>
      </c>
      <c r="K17" s="2">
        <f>'1学期行事'!BL49</f>
        <v>16</v>
      </c>
      <c r="L17" s="2">
        <f>'1学期行事'!BS49</f>
        <v>15</v>
      </c>
      <c r="M17" s="2">
        <f>'1学期行事'!BZ49</f>
        <v>17</v>
      </c>
      <c r="N17" s="2">
        <f>'1学期行事'!CG49</f>
        <v>13</v>
      </c>
      <c r="O17" s="3">
        <f>SUM(C17:N17)</f>
        <v>173</v>
      </c>
    </row>
    <row r="18" spans="1:15" x14ac:dyDescent="0.15">
      <c r="A18" s="424"/>
      <c r="B18" s="8" t="s">
        <v>465</v>
      </c>
      <c r="C18" s="8">
        <f>'1学期行事'!G49</f>
        <v>12</v>
      </c>
      <c r="D18" s="8">
        <f>'1学期行事'!N49</f>
        <v>16</v>
      </c>
      <c r="E18" s="8">
        <f>'1学期行事'!U49</f>
        <v>15</v>
      </c>
      <c r="F18" s="8">
        <f>'1学期行事'!AB49</f>
        <v>13</v>
      </c>
      <c r="G18" s="8">
        <f>'1学期行事'!AI49</f>
        <v>3</v>
      </c>
      <c r="H18" s="8">
        <f>'1学期行事'!AP49</f>
        <v>18</v>
      </c>
      <c r="I18" s="8">
        <f>'1学期行事'!AX49</f>
        <v>15</v>
      </c>
      <c r="J18" s="8">
        <f>'1学期行事'!BE49</f>
        <v>20</v>
      </c>
      <c r="K18" s="8">
        <f>'1学期行事'!BL49</f>
        <v>16</v>
      </c>
      <c r="L18" s="8">
        <f>'1学期行事'!BS49</f>
        <v>15</v>
      </c>
      <c r="M18" s="8">
        <f>'1学期行事'!BZ49</f>
        <v>17</v>
      </c>
      <c r="N18" s="8">
        <f>'1学期行事'!CG49</f>
        <v>13</v>
      </c>
      <c r="O18" s="9">
        <f>SUM(C18:N18)</f>
        <v>173</v>
      </c>
    </row>
    <row r="19" spans="1:15" x14ac:dyDescent="0.15">
      <c r="A19" s="4"/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3"/>
    </row>
    <row r="20" spans="1:15" x14ac:dyDescent="0.15">
      <c r="A20" s="603">
        <v>3</v>
      </c>
      <c r="B20" s="2" t="s">
        <v>74</v>
      </c>
      <c r="C20" s="2">
        <v>12</v>
      </c>
      <c r="D20" s="2">
        <v>15</v>
      </c>
      <c r="E20" s="2">
        <v>16</v>
      </c>
      <c r="F20" s="2">
        <v>11</v>
      </c>
      <c r="G20" s="2">
        <v>3</v>
      </c>
      <c r="H20" s="2">
        <v>16</v>
      </c>
      <c r="I20" s="2">
        <v>21</v>
      </c>
      <c r="J20" s="2">
        <v>16</v>
      </c>
      <c r="K20" s="2">
        <v>15</v>
      </c>
      <c r="L20" s="2">
        <v>12</v>
      </c>
      <c r="M20" s="2">
        <v>18</v>
      </c>
      <c r="N20" s="2">
        <v>8</v>
      </c>
      <c r="O20" s="5">
        <v>163</v>
      </c>
    </row>
    <row r="21" spans="1:15" x14ac:dyDescent="0.15">
      <c r="A21" s="603"/>
      <c r="B21" s="2" t="s">
        <v>75</v>
      </c>
      <c r="C21" s="2">
        <v>8</v>
      </c>
      <c r="D21" s="2">
        <v>17</v>
      </c>
      <c r="E21" s="2">
        <v>16</v>
      </c>
      <c r="F21" s="2">
        <v>11</v>
      </c>
      <c r="G21" s="2">
        <v>2</v>
      </c>
      <c r="H21" s="2">
        <v>16</v>
      </c>
      <c r="I21" s="2">
        <v>20</v>
      </c>
      <c r="J21" s="2">
        <v>17</v>
      </c>
      <c r="K21" s="2">
        <v>15</v>
      </c>
      <c r="L21" s="2">
        <v>13</v>
      </c>
      <c r="M21" s="2">
        <v>18</v>
      </c>
      <c r="N21" s="2">
        <v>7</v>
      </c>
      <c r="O21" s="3">
        <v>160</v>
      </c>
    </row>
    <row r="22" spans="1:15" x14ac:dyDescent="0.15">
      <c r="A22" s="603"/>
      <c r="B22" s="2" t="s">
        <v>149</v>
      </c>
      <c r="C22" s="2">
        <v>11</v>
      </c>
      <c r="D22" s="2">
        <v>17</v>
      </c>
      <c r="E22" s="2">
        <v>16</v>
      </c>
      <c r="F22" s="2">
        <v>10</v>
      </c>
      <c r="G22" s="2">
        <v>3</v>
      </c>
      <c r="H22" s="2">
        <v>17</v>
      </c>
      <c r="I22" s="2">
        <v>19</v>
      </c>
      <c r="J22" s="2">
        <v>16</v>
      </c>
      <c r="K22" s="2">
        <v>15</v>
      </c>
      <c r="L22" s="2">
        <v>14</v>
      </c>
      <c r="M22" s="2">
        <v>18</v>
      </c>
      <c r="N22" s="2">
        <v>5</v>
      </c>
      <c r="O22" s="3">
        <v>161</v>
      </c>
    </row>
    <row r="23" spans="1:15" x14ac:dyDescent="0.15">
      <c r="A23" s="603"/>
      <c r="B23" s="2" t="s">
        <v>210</v>
      </c>
      <c r="C23" s="2">
        <v>11</v>
      </c>
      <c r="D23" s="2">
        <v>16</v>
      </c>
      <c r="E23" s="2">
        <v>16</v>
      </c>
      <c r="F23" s="2">
        <v>11</v>
      </c>
      <c r="G23" s="2">
        <v>4</v>
      </c>
      <c r="H23" s="2">
        <v>15</v>
      </c>
      <c r="I23" s="2">
        <v>20</v>
      </c>
      <c r="J23" s="2">
        <v>16</v>
      </c>
      <c r="K23" s="2">
        <v>14</v>
      </c>
      <c r="L23" s="2">
        <v>16</v>
      </c>
      <c r="M23" s="2">
        <v>16</v>
      </c>
      <c r="N23" s="2">
        <v>4</v>
      </c>
      <c r="O23" s="3">
        <v>159</v>
      </c>
    </row>
    <row r="24" spans="1:15" x14ac:dyDescent="0.15">
      <c r="A24" s="603"/>
      <c r="B24" s="2" t="s">
        <v>409</v>
      </c>
      <c r="C24" s="2">
        <v>13</v>
      </c>
      <c r="D24" s="2">
        <v>18</v>
      </c>
      <c r="E24" s="2">
        <v>22</v>
      </c>
      <c r="F24" s="2">
        <v>14</v>
      </c>
      <c r="G24" s="2">
        <v>3</v>
      </c>
      <c r="H24" s="2">
        <v>19</v>
      </c>
      <c r="I24" s="2">
        <v>22</v>
      </c>
      <c r="J24" s="2">
        <v>19</v>
      </c>
      <c r="K24" s="2">
        <v>16</v>
      </c>
      <c r="L24" s="2">
        <v>14</v>
      </c>
      <c r="M24" s="2">
        <v>17</v>
      </c>
      <c r="N24" s="2">
        <v>3</v>
      </c>
      <c r="O24" s="3">
        <v>180</v>
      </c>
    </row>
    <row r="25" spans="1:15" x14ac:dyDescent="0.15">
      <c r="A25" s="603"/>
      <c r="B25" s="2" t="s">
        <v>434</v>
      </c>
      <c r="C25" s="2">
        <v>0</v>
      </c>
      <c r="D25" s="2">
        <v>0</v>
      </c>
      <c r="E25" s="2">
        <v>22</v>
      </c>
      <c r="F25" s="2">
        <v>20</v>
      </c>
      <c r="G25" s="2">
        <v>11</v>
      </c>
      <c r="H25" s="2">
        <v>20</v>
      </c>
      <c r="I25" s="2">
        <v>20</v>
      </c>
      <c r="J25" s="2">
        <v>18</v>
      </c>
      <c r="K25" s="2">
        <v>16</v>
      </c>
      <c r="L25" s="2">
        <v>14</v>
      </c>
      <c r="M25" s="2">
        <v>16</v>
      </c>
      <c r="N25" s="2">
        <v>3</v>
      </c>
      <c r="O25" s="3">
        <v>160</v>
      </c>
    </row>
    <row r="26" spans="1:15" x14ac:dyDescent="0.15">
      <c r="A26" s="603"/>
      <c r="B26" s="2" t="s">
        <v>432</v>
      </c>
      <c r="C26" s="2">
        <f>'1学期行事'!G50</f>
        <v>12</v>
      </c>
      <c r="D26" s="2">
        <f>'1学期行事'!N50</f>
        <v>15</v>
      </c>
      <c r="E26" s="2">
        <f>'1学期行事'!U50</f>
        <v>15</v>
      </c>
      <c r="F26" s="2">
        <f>'1学期行事'!AB50</f>
        <v>13</v>
      </c>
      <c r="G26" s="2">
        <f>'1学期行事'!AI50</f>
        <v>3</v>
      </c>
      <c r="H26" s="2">
        <f>'1学期行事'!AP50</f>
        <v>18</v>
      </c>
      <c r="I26" s="2">
        <f>'1学期行事'!AX50</f>
        <v>15</v>
      </c>
      <c r="J26" s="2">
        <f>'1学期行事'!BE50</f>
        <v>20</v>
      </c>
      <c r="K26" s="2">
        <f>'1学期行事'!BL50</f>
        <v>16</v>
      </c>
      <c r="L26" s="2">
        <f>'1学期行事'!BS50</f>
        <v>15</v>
      </c>
      <c r="M26" s="2">
        <f>'1学期行事'!BZ50</f>
        <v>17</v>
      </c>
      <c r="N26" s="2">
        <f>'1学期行事'!CG50</f>
        <v>3</v>
      </c>
      <c r="O26" s="3">
        <f>SUM(C26:N26)</f>
        <v>162</v>
      </c>
    </row>
    <row r="27" spans="1:15" x14ac:dyDescent="0.15">
      <c r="A27" s="424"/>
      <c r="B27" s="8" t="s">
        <v>465</v>
      </c>
      <c r="C27" s="8">
        <f>'1学期行事'!G50</f>
        <v>12</v>
      </c>
      <c r="D27" s="8">
        <f>'1学期行事'!N50</f>
        <v>15</v>
      </c>
      <c r="E27" s="8">
        <f>'1学期行事'!U50</f>
        <v>15</v>
      </c>
      <c r="F27" s="8">
        <f>'1学期行事'!AB50</f>
        <v>13</v>
      </c>
      <c r="G27" s="8">
        <f>'1学期行事'!AI50</f>
        <v>3</v>
      </c>
      <c r="H27" s="8">
        <f>'1学期行事'!AP50</f>
        <v>18</v>
      </c>
      <c r="I27" s="8">
        <f>'1学期行事'!AX50</f>
        <v>15</v>
      </c>
      <c r="J27" s="8">
        <f>'1学期行事'!BE50</f>
        <v>20</v>
      </c>
      <c r="K27" s="8">
        <f>'1学期行事'!BL50</f>
        <v>16</v>
      </c>
      <c r="L27" s="8">
        <f>'1学期行事'!BS50</f>
        <v>15</v>
      </c>
      <c r="M27" s="8">
        <f>'1学期行事'!BZ50</f>
        <v>17</v>
      </c>
      <c r="N27" s="8">
        <f>'1学期行事'!CG50</f>
        <v>3</v>
      </c>
      <c r="O27" s="9">
        <f>SUM(C27:N27)</f>
        <v>162</v>
      </c>
    </row>
    <row r="29" spans="1:15" x14ac:dyDescent="0.15">
      <c r="A29" t="s">
        <v>51</v>
      </c>
      <c r="B29" s="6" t="s">
        <v>465</v>
      </c>
      <c r="C29" s="6">
        <f>'1学期行事'!G52</f>
        <v>12</v>
      </c>
      <c r="D29" s="6">
        <f>'1学期行事'!N52</f>
        <v>16</v>
      </c>
      <c r="E29" s="6">
        <f>'1学期行事'!U52</f>
        <v>15</v>
      </c>
      <c r="F29" s="6">
        <f>'1学期行事'!AB52</f>
        <v>13</v>
      </c>
      <c r="G29" s="6">
        <f>'1学期行事'!AI52</f>
        <v>3</v>
      </c>
      <c r="H29" s="6">
        <f>'1学期行事'!AP52</f>
        <v>18</v>
      </c>
      <c r="I29" s="6">
        <f>'1学期行事'!AX52</f>
        <v>15</v>
      </c>
      <c r="J29" s="6">
        <f>'1学期行事'!BE52</f>
        <v>20</v>
      </c>
      <c r="K29" s="6">
        <f>'1学期行事'!BL52</f>
        <v>16</v>
      </c>
      <c r="L29" s="6">
        <f>'1学期行事'!BS52</f>
        <v>15</v>
      </c>
      <c r="M29" s="6">
        <f>'1学期行事'!BZ52</f>
        <v>17</v>
      </c>
      <c r="N29" s="6">
        <f>'1学期行事'!CG52</f>
        <v>13</v>
      </c>
      <c r="O29" s="7">
        <f>SUM(C29:N29)</f>
        <v>173</v>
      </c>
    </row>
  </sheetData>
  <mergeCells count="3">
    <mergeCell ref="A2:A8"/>
    <mergeCell ref="A11:A17"/>
    <mergeCell ref="A20:A26"/>
  </mergeCells>
  <phoneticPr fontId="1"/>
  <printOptions horizontalCentered="1"/>
  <pageMargins left="0.78740157480314965" right="0.78740157480314965" top="0.98425196850393704" bottom="0.98425196850393704" header="0.51181102362204722" footer="0.51181102362204722"/>
  <pageSetup paperSize="9" scale="102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G33"/>
  <sheetViews>
    <sheetView view="pageBreakPreview" topLeftCell="A19" zoomScale="60" zoomScaleNormal="80" workbookViewId="0">
      <selection activeCell="C7" sqref="C7"/>
    </sheetView>
  </sheetViews>
  <sheetFormatPr defaultColWidth="12.375" defaultRowHeight="26.25" customHeight="1" x14ac:dyDescent="0.15"/>
  <cols>
    <col min="1" max="1" width="6.5" customWidth="1"/>
    <col min="3" max="3" width="42.625" customWidth="1"/>
    <col min="4" max="4" width="28.125" customWidth="1"/>
    <col min="5" max="5" width="42.875" style="16" customWidth="1"/>
    <col min="6" max="6" width="30.625" customWidth="1"/>
    <col min="7" max="7" width="32" customWidth="1"/>
  </cols>
  <sheetData>
    <row r="1" spans="2:7" ht="26.25" customHeight="1" x14ac:dyDescent="0.15">
      <c r="C1" t="s">
        <v>94</v>
      </c>
      <c r="D1" t="s">
        <v>95</v>
      </c>
      <c r="E1" s="16" t="s">
        <v>96</v>
      </c>
      <c r="F1" t="s">
        <v>97</v>
      </c>
      <c r="G1" t="s">
        <v>98</v>
      </c>
    </row>
    <row r="2" spans="2:7" ht="38.25" x14ac:dyDescent="0.15">
      <c r="B2" s="21" t="s">
        <v>93</v>
      </c>
      <c r="C2" s="22" t="s">
        <v>79</v>
      </c>
      <c r="D2" s="23" t="s">
        <v>101</v>
      </c>
      <c r="E2" s="24" t="s">
        <v>99</v>
      </c>
      <c r="F2" s="24" t="s">
        <v>100</v>
      </c>
      <c r="G2" s="21"/>
    </row>
    <row r="3" spans="2:7" ht="38.25" x14ac:dyDescent="0.15">
      <c r="B3" s="21"/>
      <c r="C3" s="22" t="s">
        <v>80</v>
      </c>
      <c r="D3" s="21"/>
      <c r="E3" s="23" t="s">
        <v>103</v>
      </c>
      <c r="F3" s="21"/>
      <c r="G3" s="25" t="s">
        <v>104</v>
      </c>
    </row>
    <row r="4" spans="2:7" ht="26.25" customHeight="1" x14ac:dyDescent="0.15">
      <c r="B4" s="21"/>
      <c r="C4" s="26" t="s">
        <v>81</v>
      </c>
      <c r="D4" s="21"/>
      <c r="E4" s="25" t="s">
        <v>106</v>
      </c>
      <c r="F4" s="21"/>
      <c r="G4" s="25" t="s">
        <v>107</v>
      </c>
    </row>
    <row r="5" spans="2:7" ht="26.25" customHeight="1" x14ac:dyDescent="0.15">
      <c r="B5" s="21"/>
      <c r="C5" s="22" t="s">
        <v>82</v>
      </c>
      <c r="D5" s="21"/>
      <c r="E5" s="25" t="s">
        <v>108</v>
      </c>
      <c r="F5" s="21"/>
      <c r="G5" s="25" t="s">
        <v>110</v>
      </c>
    </row>
    <row r="6" spans="2:7" ht="26.25" customHeight="1" x14ac:dyDescent="0.15">
      <c r="B6" s="21"/>
      <c r="C6" s="21" t="s">
        <v>102</v>
      </c>
      <c r="D6" s="21"/>
      <c r="E6" s="25" t="s">
        <v>109</v>
      </c>
      <c r="F6" s="21"/>
      <c r="G6" s="27"/>
    </row>
    <row r="7" spans="2:7" ht="26.25" customHeight="1" x14ac:dyDescent="0.15">
      <c r="B7" s="21"/>
      <c r="C7" s="26" t="s">
        <v>83</v>
      </c>
      <c r="D7" s="21"/>
      <c r="E7" s="23"/>
      <c r="F7" s="21"/>
      <c r="G7" s="21"/>
    </row>
    <row r="8" spans="2:7" ht="26.25" customHeight="1" x14ac:dyDescent="0.15">
      <c r="B8" s="21"/>
      <c r="C8" s="21" t="s">
        <v>105</v>
      </c>
      <c r="D8" s="21"/>
      <c r="E8" s="23"/>
      <c r="F8" s="21"/>
      <c r="G8" s="21"/>
    </row>
    <row r="9" spans="2:7" ht="26.25" customHeight="1" x14ac:dyDescent="0.15">
      <c r="B9" s="21" t="s">
        <v>113</v>
      </c>
      <c r="C9" s="31" t="s">
        <v>116</v>
      </c>
      <c r="D9" s="21"/>
      <c r="E9" s="32" t="s">
        <v>117</v>
      </c>
      <c r="F9" s="21"/>
      <c r="G9" s="27" t="s">
        <v>112</v>
      </c>
    </row>
    <row r="10" spans="2:7" ht="26.25" customHeight="1" x14ac:dyDescent="0.15">
      <c r="B10" s="21"/>
      <c r="C10" s="21"/>
      <c r="D10" s="23"/>
      <c r="E10" s="23"/>
      <c r="F10" s="21"/>
      <c r="G10" s="26" t="s">
        <v>114</v>
      </c>
    </row>
    <row r="11" spans="2:7" ht="26.25" customHeight="1" x14ac:dyDescent="0.15">
      <c r="B11" s="21"/>
      <c r="C11" s="21"/>
      <c r="D11" s="21"/>
      <c r="E11" s="23"/>
      <c r="F11" s="21"/>
      <c r="G11" s="31" t="s">
        <v>115</v>
      </c>
    </row>
    <row r="12" spans="2:7" ht="26.25" customHeight="1" x14ac:dyDescent="0.15">
      <c r="B12" s="21"/>
      <c r="C12" s="21"/>
      <c r="D12" s="21"/>
      <c r="E12" s="23"/>
      <c r="F12" s="21"/>
      <c r="G12" s="27" t="s">
        <v>118</v>
      </c>
    </row>
    <row r="13" spans="2:7" ht="26.25" customHeight="1" x14ac:dyDescent="0.15">
      <c r="B13" s="21" t="s">
        <v>121</v>
      </c>
      <c r="C13" s="14" t="s">
        <v>123</v>
      </c>
      <c r="D13" s="25" t="s">
        <v>120</v>
      </c>
      <c r="F13" s="23" t="s">
        <v>122</v>
      </c>
      <c r="G13" s="21" t="s">
        <v>119</v>
      </c>
    </row>
    <row r="14" spans="2:7" ht="26.25" customHeight="1" x14ac:dyDescent="0.15">
      <c r="B14" s="21"/>
      <c r="C14" s="21"/>
      <c r="D14" s="21"/>
      <c r="E14" s="23"/>
      <c r="F14" s="21"/>
      <c r="G14" s="21"/>
    </row>
    <row r="15" spans="2:7" ht="26.25" customHeight="1" x14ac:dyDescent="0.15">
      <c r="B15" s="21" t="s">
        <v>126</v>
      </c>
      <c r="C15" s="21" t="s">
        <v>124</v>
      </c>
      <c r="D15" s="13" t="s">
        <v>127</v>
      </c>
      <c r="E15" s="23"/>
      <c r="F15" s="10" t="s">
        <v>128</v>
      </c>
      <c r="G15" s="21"/>
    </row>
    <row r="16" spans="2:7" ht="26.25" customHeight="1" x14ac:dyDescent="0.15">
      <c r="B16" s="21"/>
      <c r="C16" s="21" t="s">
        <v>125</v>
      </c>
      <c r="D16" s="21"/>
      <c r="E16" s="23"/>
      <c r="F16" s="21"/>
      <c r="G16" s="21"/>
    </row>
    <row r="17" spans="2:7" ht="26.25" customHeight="1" x14ac:dyDescent="0.15">
      <c r="B17" s="21"/>
      <c r="C17" s="21" t="s">
        <v>129</v>
      </c>
      <c r="D17" s="21"/>
      <c r="E17" s="23"/>
      <c r="F17" s="21"/>
      <c r="G17" s="21"/>
    </row>
    <row r="18" spans="2:7" ht="26.25" customHeight="1" x14ac:dyDescent="0.15">
      <c r="B18" s="21" t="s">
        <v>130</v>
      </c>
      <c r="C18" s="21"/>
      <c r="D18" s="12" t="s">
        <v>76</v>
      </c>
      <c r="E18" s="23"/>
      <c r="F18" s="21" t="s">
        <v>131</v>
      </c>
      <c r="G18" s="21"/>
    </row>
    <row r="19" spans="2:7" ht="26.25" customHeight="1" x14ac:dyDescent="0.15">
      <c r="B19" s="21"/>
      <c r="C19" s="21"/>
      <c r="D19" s="21"/>
      <c r="E19" s="23"/>
      <c r="F19" s="21"/>
      <c r="G19" s="21"/>
    </row>
    <row r="20" spans="2:7" ht="26.25" customHeight="1" x14ac:dyDescent="0.15">
      <c r="B20" s="21" t="s">
        <v>133</v>
      </c>
      <c r="C20" s="21"/>
      <c r="D20" s="21"/>
      <c r="E20" s="23"/>
      <c r="F20" s="21"/>
      <c r="G20" s="21" t="s">
        <v>132</v>
      </c>
    </row>
    <row r="21" spans="2:7" ht="26.25" customHeight="1" x14ac:dyDescent="0.15">
      <c r="B21" s="21"/>
      <c r="C21" s="21"/>
      <c r="D21" s="21"/>
      <c r="E21" s="23"/>
      <c r="F21" s="21"/>
      <c r="G21" s="21"/>
    </row>
    <row r="22" spans="2:7" ht="26.25" customHeight="1" x14ac:dyDescent="0.15">
      <c r="B22" s="21" t="s">
        <v>135</v>
      </c>
      <c r="D22" s="21"/>
      <c r="E22" s="23"/>
      <c r="F22" s="21"/>
      <c r="G22" s="21"/>
    </row>
    <row r="23" spans="2:7" ht="26.25" customHeight="1" x14ac:dyDescent="0.15">
      <c r="B23" s="21"/>
      <c r="C23" s="21"/>
      <c r="D23" s="21"/>
      <c r="E23" s="23"/>
      <c r="F23" s="21"/>
      <c r="G23" s="21"/>
    </row>
    <row r="24" spans="2:7" ht="26.25" customHeight="1" x14ac:dyDescent="0.15">
      <c r="B24" s="21" t="s">
        <v>137</v>
      </c>
      <c r="C24" s="11" t="s">
        <v>134</v>
      </c>
      <c r="D24" s="21"/>
      <c r="E24" s="23" t="s">
        <v>136</v>
      </c>
      <c r="F24" s="21" t="s">
        <v>139</v>
      </c>
      <c r="G24" s="21" t="s">
        <v>138</v>
      </c>
    </row>
    <row r="25" spans="2:7" ht="26.25" customHeight="1" x14ac:dyDescent="0.15">
      <c r="B25" s="21"/>
      <c r="C25" s="21"/>
      <c r="D25" s="21"/>
      <c r="E25" s="23"/>
      <c r="F25" s="21"/>
      <c r="G25" s="21"/>
    </row>
    <row r="26" spans="2:7" ht="26.25" customHeight="1" x14ac:dyDescent="0.15">
      <c r="B26" s="21"/>
      <c r="C26" s="21"/>
      <c r="D26" s="21"/>
      <c r="E26" s="23"/>
      <c r="F26" s="21"/>
      <c r="G26" s="21"/>
    </row>
    <row r="27" spans="2:7" ht="26.25" customHeight="1" x14ac:dyDescent="0.15">
      <c r="B27" s="21"/>
      <c r="C27" s="21"/>
      <c r="D27" s="21"/>
      <c r="E27" s="23"/>
      <c r="F27" s="21"/>
      <c r="G27" s="21"/>
    </row>
    <row r="28" spans="2:7" ht="26.25" customHeight="1" x14ac:dyDescent="0.15">
      <c r="B28" s="21" t="s">
        <v>142</v>
      </c>
      <c r="C28" s="21"/>
      <c r="D28" s="21" t="s">
        <v>141</v>
      </c>
      <c r="E28" s="23"/>
      <c r="F28" s="21"/>
      <c r="G28" s="21"/>
    </row>
    <row r="29" spans="2:7" ht="26.25" customHeight="1" x14ac:dyDescent="0.15">
      <c r="B29" s="21"/>
      <c r="C29" s="21"/>
      <c r="D29" s="21"/>
      <c r="E29" s="23"/>
      <c r="F29" s="21"/>
      <c r="G29" s="21"/>
    </row>
    <row r="30" spans="2:7" ht="26.25" customHeight="1" x14ac:dyDescent="0.15">
      <c r="B30" s="21"/>
      <c r="C30" s="21"/>
      <c r="D30" s="21"/>
      <c r="E30" s="23"/>
      <c r="F30" s="21"/>
      <c r="G30" s="21"/>
    </row>
    <row r="31" spans="2:7" ht="26.25" customHeight="1" x14ac:dyDescent="0.15">
      <c r="B31" s="21" t="s">
        <v>143</v>
      </c>
      <c r="C31" s="21"/>
      <c r="D31" s="21"/>
      <c r="E31" s="11" t="s">
        <v>84</v>
      </c>
      <c r="F31" s="21"/>
      <c r="G31" s="21"/>
    </row>
    <row r="32" spans="2:7" ht="26.25" customHeight="1" x14ac:dyDescent="0.15">
      <c r="B32" s="21"/>
      <c r="C32" s="21"/>
      <c r="D32" s="21"/>
      <c r="E32" s="23"/>
      <c r="F32" s="21"/>
      <c r="G32" s="21"/>
    </row>
    <row r="33" spans="2:7" ht="26.25" customHeight="1" x14ac:dyDescent="0.15">
      <c r="B33" s="21"/>
      <c r="C33" s="21"/>
      <c r="D33" s="21"/>
      <c r="E33" s="23"/>
      <c r="F33" s="21"/>
      <c r="G33" s="21"/>
    </row>
  </sheetData>
  <phoneticPr fontId="1"/>
  <pageMargins left="0.7" right="0.7" top="0.75" bottom="0.75" header="0.3" footer="0.3"/>
  <pageSetup paperSize="9" scale="59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CJ63"/>
  <sheetViews>
    <sheetView topLeftCell="BR22" zoomScaleNormal="100" zoomScaleSheetLayoutView="30" workbookViewId="0">
      <selection activeCell="L31" sqref="L31"/>
    </sheetView>
  </sheetViews>
  <sheetFormatPr defaultColWidth="9" defaultRowHeight="45.75" customHeight="1" x14ac:dyDescent="0.3"/>
  <cols>
    <col min="1" max="3" width="3.125" style="18" customWidth="1"/>
    <col min="4" max="4" width="3.125" style="50" customWidth="1"/>
    <col min="5" max="5" width="40.625" style="92" customWidth="1"/>
    <col min="6" max="6" width="3.25" style="259" customWidth="1"/>
    <col min="7" max="7" width="4.125" style="259" customWidth="1"/>
    <col min="8" max="10" width="3.125" style="18" customWidth="1"/>
    <col min="11" max="11" width="3.125" style="50" customWidth="1"/>
    <col min="12" max="12" width="40.625" style="18" customWidth="1"/>
    <col min="13" max="13" width="3.25" style="259" customWidth="1"/>
    <col min="14" max="14" width="4.125" style="259" bestFit="1" customWidth="1"/>
    <col min="15" max="17" width="3.125" style="18" customWidth="1"/>
    <col min="18" max="18" width="3.125" style="50" customWidth="1"/>
    <col min="19" max="19" width="40.625" style="18" customWidth="1"/>
    <col min="20" max="20" width="3.25" style="259" customWidth="1"/>
    <col min="21" max="21" width="4.125" style="259" bestFit="1" customWidth="1"/>
    <col min="22" max="22" width="3" style="18" customWidth="1"/>
    <col min="23" max="24" width="3.125" style="18" customWidth="1"/>
    <col min="25" max="25" width="3.125" style="50" customWidth="1"/>
    <col min="26" max="26" width="40.625" style="18" customWidth="1"/>
    <col min="27" max="27" width="3.25" style="259" customWidth="1"/>
    <col min="28" max="28" width="4.125" style="259" bestFit="1" customWidth="1"/>
    <col min="29" max="31" width="3.125" style="18" customWidth="1"/>
    <col min="32" max="32" width="3.125" style="50" customWidth="1"/>
    <col min="33" max="33" width="38" style="18" customWidth="1"/>
    <col min="34" max="34" width="3.25" style="259" customWidth="1"/>
    <col min="35" max="35" width="4.125" style="259" bestFit="1" customWidth="1"/>
    <col min="36" max="36" width="3" style="18" customWidth="1"/>
    <col min="37" max="38" width="3.125" style="18" customWidth="1"/>
    <col min="39" max="39" width="3.125" style="50" customWidth="1"/>
    <col min="40" max="40" width="38.25" style="18" customWidth="1"/>
    <col min="41" max="41" width="3.25" style="259" customWidth="1"/>
    <col min="42" max="42" width="4.125" style="259" bestFit="1" customWidth="1"/>
    <col min="43" max="43" width="3" style="18" customWidth="1"/>
    <col min="44" max="44" width="3.125" style="18" customWidth="1"/>
    <col min="45" max="45" width="0.25" style="18" customWidth="1"/>
    <col min="46" max="46" width="3.5" style="18" bestFit="1" customWidth="1"/>
    <col min="47" max="47" width="3.5" style="18" customWidth="1"/>
    <col min="48" max="48" width="38.25" style="18" customWidth="1"/>
    <col min="49" max="49" width="3.25" style="259" customWidth="1"/>
    <col min="50" max="50" width="4.125" style="259" bestFit="1" customWidth="1"/>
    <col min="51" max="51" width="3.375" style="18" customWidth="1"/>
    <col min="52" max="53" width="3.125" style="18" customWidth="1"/>
    <col min="54" max="54" width="3.125" style="50" customWidth="1"/>
    <col min="55" max="55" width="38.25" style="18" customWidth="1"/>
    <col min="56" max="56" width="3.25" style="259" customWidth="1"/>
    <col min="57" max="57" width="4.125" style="259" customWidth="1"/>
    <col min="58" max="58" width="2.875" style="18" customWidth="1"/>
    <col min="59" max="60" width="3.125" style="18" customWidth="1"/>
    <col min="61" max="61" width="3.125" style="50" customWidth="1"/>
    <col min="62" max="62" width="38" style="18" customWidth="1"/>
    <col min="63" max="63" width="3.25" style="259" customWidth="1"/>
    <col min="64" max="64" width="4.125" style="259" bestFit="1" customWidth="1"/>
    <col min="65" max="67" width="3.125" style="18" customWidth="1"/>
    <col min="68" max="68" width="3.125" style="50" customWidth="1"/>
    <col min="69" max="69" width="40.625" style="18" customWidth="1"/>
    <col min="70" max="70" width="3.25" style="259" customWidth="1"/>
    <col min="71" max="71" width="4.125" style="259" bestFit="1" customWidth="1"/>
    <col min="72" max="74" width="3.125" style="18" customWidth="1"/>
    <col min="75" max="75" width="3.125" style="50" customWidth="1"/>
    <col min="76" max="76" width="40.625" style="18" customWidth="1"/>
    <col min="77" max="77" width="3.25" style="259" customWidth="1"/>
    <col min="78" max="78" width="4.125" style="259" bestFit="1" customWidth="1"/>
    <col min="79" max="79" width="2.875" style="18" customWidth="1"/>
    <col min="80" max="81" width="3.125" style="18" customWidth="1"/>
    <col min="82" max="82" width="3.125" style="50" customWidth="1"/>
    <col min="83" max="83" width="40.625" style="18" customWidth="1"/>
    <col min="84" max="84" width="3.25" style="259" customWidth="1"/>
    <col min="85" max="85" width="4.125" style="259" bestFit="1" customWidth="1"/>
    <col min="86" max="86" width="3.125" style="18" customWidth="1"/>
    <col min="87" max="16384" width="9" style="18"/>
  </cols>
  <sheetData>
    <row r="1" spans="1:86" ht="45.75" customHeight="1" x14ac:dyDescent="0.3">
      <c r="A1" s="604" t="s">
        <v>15</v>
      </c>
      <c r="B1" s="605"/>
      <c r="C1" s="605"/>
      <c r="D1" s="605"/>
      <c r="E1" s="605"/>
      <c r="F1" s="605"/>
      <c r="G1" s="606"/>
      <c r="H1" s="604" t="s">
        <v>16</v>
      </c>
      <c r="I1" s="605"/>
      <c r="J1" s="605"/>
      <c r="K1" s="605"/>
      <c r="L1" s="605"/>
      <c r="M1" s="605"/>
      <c r="N1" s="606"/>
      <c r="O1" s="604" t="s">
        <v>17</v>
      </c>
      <c r="P1" s="605"/>
      <c r="Q1" s="605"/>
      <c r="R1" s="605"/>
      <c r="S1" s="605"/>
      <c r="T1" s="605"/>
      <c r="U1" s="606"/>
      <c r="V1" s="604" t="s">
        <v>163</v>
      </c>
      <c r="W1" s="605"/>
      <c r="X1" s="605"/>
      <c r="Y1" s="605"/>
      <c r="Z1" s="605"/>
      <c r="AA1" s="605"/>
      <c r="AB1" s="605"/>
      <c r="AC1" s="606"/>
      <c r="AD1" s="605" t="s">
        <v>52</v>
      </c>
      <c r="AE1" s="605"/>
      <c r="AF1" s="605"/>
      <c r="AG1" s="605"/>
      <c r="AH1" s="605"/>
      <c r="AI1" s="606"/>
      <c r="AJ1" s="604" t="s">
        <v>18</v>
      </c>
      <c r="AK1" s="605"/>
      <c r="AL1" s="605"/>
      <c r="AM1" s="605"/>
      <c r="AN1" s="605"/>
      <c r="AO1" s="605"/>
      <c r="AP1" s="606"/>
      <c r="AQ1" s="604" t="s">
        <v>164</v>
      </c>
      <c r="AR1" s="605"/>
      <c r="AS1" s="605"/>
      <c r="AT1" s="605"/>
      <c r="AU1" s="605"/>
      <c r="AV1" s="605"/>
      <c r="AW1" s="605"/>
      <c r="AX1" s="606"/>
      <c r="AY1" s="604" t="s">
        <v>7</v>
      </c>
      <c r="AZ1" s="605"/>
      <c r="BA1" s="605"/>
      <c r="BB1" s="605"/>
      <c r="BC1" s="605"/>
      <c r="BD1" s="605"/>
      <c r="BE1" s="606"/>
      <c r="BF1" s="604" t="s">
        <v>8</v>
      </c>
      <c r="BG1" s="605"/>
      <c r="BH1" s="605"/>
      <c r="BI1" s="605"/>
      <c r="BJ1" s="605"/>
      <c r="BK1" s="605"/>
      <c r="BL1" s="606"/>
      <c r="BM1" s="604" t="s">
        <v>53</v>
      </c>
      <c r="BN1" s="605"/>
      <c r="BO1" s="605"/>
      <c r="BP1" s="605"/>
      <c r="BQ1" s="605"/>
      <c r="BR1" s="605"/>
      <c r="BS1" s="606"/>
      <c r="BT1" s="604" t="s">
        <v>9</v>
      </c>
      <c r="BU1" s="605"/>
      <c r="BV1" s="605"/>
      <c r="BW1" s="605"/>
      <c r="BX1" s="605"/>
      <c r="BY1" s="605"/>
      <c r="BZ1" s="606"/>
      <c r="CA1" s="604" t="s">
        <v>10</v>
      </c>
      <c r="CB1" s="605"/>
      <c r="CC1" s="605"/>
      <c r="CD1" s="605"/>
      <c r="CE1" s="605"/>
      <c r="CF1" s="605"/>
      <c r="CG1" s="605"/>
      <c r="CH1" s="606"/>
    </row>
    <row r="2" spans="1:86" ht="45.75" customHeight="1" x14ac:dyDescent="0.3">
      <c r="A2" s="266">
        <v>1</v>
      </c>
      <c r="B2" s="268" t="s">
        <v>57</v>
      </c>
      <c r="C2" s="257" t="s">
        <v>165</v>
      </c>
      <c r="D2" s="44"/>
      <c r="E2" s="30" t="s">
        <v>252</v>
      </c>
      <c r="F2" s="39"/>
      <c r="G2" s="254"/>
      <c r="H2" s="95">
        <v>1</v>
      </c>
      <c r="I2" s="96" t="s">
        <v>6</v>
      </c>
      <c r="J2" s="97" t="s">
        <v>55</v>
      </c>
      <c r="K2" s="98"/>
      <c r="L2" s="99" t="s">
        <v>166</v>
      </c>
      <c r="M2" s="100"/>
      <c r="N2" s="101"/>
      <c r="O2" s="267">
        <v>1</v>
      </c>
      <c r="P2" s="268" t="s">
        <v>2</v>
      </c>
      <c r="Q2" s="257" t="s">
        <v>56</v>
      </c>
      <c r="R2" s="44"/>
      <c r="S2" s="28" t="s">
        <v>321</v>
      </c>
      <c r="T2" s="39"/>
      <c r="U2" s="254" t="s">
        <v>78</v>
      </c>
      <c r="V2" s="266">
        <v>1</v>
      </c>
      <c r="W2" s="268" t="s">
        <v>4</v>
      </c>
      <c r="X2" s="257" t="s">
        <v>56</v>
      </c>
      <c r="Y2" s="44"/>
      <c r="Z2" s="228" t="s">
        <v>330</v>
      </c>
      <c r="AA2" s="39"/>
      <c r="AB2" s="254" t="s">
        <v>77</v>
      </c>
      <c r="AC2" s="266">
        <v>1</v>
      </c>
      <c r="AD2" s="268" t="s">
        <v>87</v>
      </c>
      <c r="AE2" s="257" t="s">
        <v>54</v>
      </c>
      <c r="AF2" s="44"/>
      <c r="AG2" s="229" t="s">
        <v>287</v>
      </c>
      <c r="AH2" s="39"/>
      <c r="AI2" s="254" t="s">
        <v>167</v>
      </c>
      <c r="AJ2" s="95">
        <v>1</v>
      </c>
      <c r="AK2" s="101" t="s">
        <v>3</v>
      </c>
      <c r="AL2" s="96" t="s">
        <v>55</v>
      </c>
      <c r="AM2" s="98"/>
      <c r="AN2" s="104"/>
      <c r="AO2" s="100"/>
      <c r="AP2" s="101"/>
      <c r="AQ2" s="40">
        <v>1</v>
      </c>
      <c r="AR2" s="268" t="s">
        <v>5</v>
      </c>
      <c r="AS2" s="268"/>
      <c r="AT2" s="268" t="s">
        <v>56</v>
      </c>
      <c r="AU2" s="268"/>
      <c r="AV2" s="279" t="s">
        <v>348</v>
      </c>
      <c r="AW2" s="39"/>
      <c r="AX2" s="254" t="s">
        <v>78</v>
      </c>
      <c r="AY2" s="40">
        <v>1</v>
      </c>
      <c r="AZ2" s="254" t="s">
        <v>85</v>
      </c>
      <c r="BA2" s="268" t="s">
        <v>56</v>
      </c>
      <c r="BB2" s="51"/>
      <c r="BC2" s="17" t="s">
        <v>359</v>
      </c>
      <c r="BD2" s="39"/>
      <c r="BE2" s="254" t="s">
        <v>78</v>
      </c>
      <c r="BF2" s="106">
        <v>1</v>
      </c>
      <c r="BG2" s="101" t="s">
        <v>3</v>
      </c>
      <c r="BH2" s="97" t="s">
        <v>55</v>
      </c>
      <c r="BI2" s="98"/>
      <c r="BJ2" s="107"/>
      <c r="BK2" s="100"/>
      <c r="BL2" s="101"/>
      <c r="BM2" s="95">
        <v>1</v>
      </c>
      <c r="BN2" s="96" t="s">
        <v>6</v>
      </c>
      <c r="BO2" s="97" t="s">
        <v>55</v>
      </c>
      <c r="BP2" s="108"/>
      <c r="BQ2" s="109" t="s">
        <v>161</v>
      </c>
      <c r="BR2" s="110"/>
      <c r="BS2" s="101"/>
      <c r="BT2" s="95">
        <v>1</v>
      </c>
      <c r="BU2" s="96" t="s">
        <v>2</v>
      </c>
      <c r="BV2" s="111" t="s">
        <v>55</v>
      </c>
      <c r="BW2" s="108"/>
      <c r="BX2" s="112"/>
      <c r="BY2" s="110"/>
      <c r="BZ2" s="101"/>
      <c r="CA2" s="95">
        <v>1</v>
      </c>
      <c r="CB2" s="96" t="s">
        <v>3</v>
      </c>
      <c r="CC2" s="111" t="s">
        <v>55</v>
      </c>
      <c r="CD2" s="108"/>
      <c r="CE2" s="112"/>
      <c r="CF2" s="110"/>
      <c r="CG2" s="101"/>
      <c r="CH2" s="95">
        <v>1</v>
      </c>
    </row>
    <row r="3" spans="1:86" ht="45.75" customHeight="1" x14ac:dyDescent="0.3">
      <c r="A3" s="266">
        <v>2</v>
      </c>
      <c r="B3" s="268" t="s">
        <v>5</v>
      </c>
      <c r="C3" s="257" t="s">
        <v>168</v>
      </c>
      <c r="D3" s="44"/>
      <c r="E3" s="216" t="s">
        <v>251</v>
      </c>
      <c r="F3" s="53"/>
      <c r="G3" s="254"/>
      <c r="H3" s="113">
        <v>2</v>
      </c>
      <c r="I3" s="96" t="s">
        <v>0</v>
      </c>
      <c r="J3" s="97" t="s">
        <v>55</v>
      </c>
      <c r="K3" s="98"/>
      <c r="L3" s="114" t="s">
        <v>169</v>
      </c>
      <c r="M3" s="100"/>
      <c r="N3" s="101"/>
      <c r="O3" s="106">
        <v>2</v>
      </c>
      <c r="P3" s="96" t="s">
        <v>3</v>
      </c>
      <c r="Q3" s="97" t="s">
        <v>55</v>
      </c>
      <c r="R3" s="98"/>
      <c r="S3" s="112"/>
      <c r="T3" s="100"/>
      <c r="U3" s="101"/>
      <c r="V3" s="266">
        <v>2</v>
      </c>
      <c r="W3" s="268" t="s">
        <v>88</v>
      </c>
      <c r="X3" s="257" t="s">
        <v>56</v>
      </c>
      <c r="Y3" s="44"/>
      <c r="Z3" s="278" t="s">
        <v>331</v>
      </c>
      <c r="AA3" s="39"/>
      <c r="AB3" s="254" t="s">
        <v>78</v>
      </c>
      <c r="AC3" s="266">
        <v>2</v>
      </c>
      <c r="AD3" s="268" t="s">
        <v>85</v>
      </c>
      <c r="AE3" s="257" t="s">
        <v>54</v>
      </c>
      <c r="AF3" s="44"/>
      <c r="AG3" s="197" t="s">
        <v>221</v>
      </c>
      <c r="AH3" s="39"/>
      <c r="AI3" s="254" t="s">
        <v>170</v>
      </c>
      <c r="AJ3" s="40">
        <v>2</v>
      </c>
      <c r="AK3" s="254" t="s">
        <v>4</v>
      </c>
      <c r="AL3" s="268" t="s">
        <v>56</v>
      </c>
      <c r="AM3" s="51"/>
      <c r="AN3" s="160" t="s">
        <v>341</v>
      </c>
      <c r="AO3" s="42"/>
      <c r="AP3" s="254" t="s">
        <v>77</v>
      </c>
      <c r="AQ3" s="40">
        <v>2</v>
      </c>
      <c r="AR3" s="268" t="s">
        <v>89</v>
      </c>
      <c r="AS3" s="268"/>
      <c r="AT3" s="268" t="s">
        <v>56</v>
      </c>
      <c r="AU3" s="268"/>
      <c r="AV3" s="35" t="s">
        <v>349</v>
      </c>
      <c r="AW3" s="28"/>
      <c r="AX3" s="268" t="s">
        <v>77</v>
      </c>
      <c r="AY3" s="95">
        <v>2</v>
      </c>
      <c r="AZ3" s="101" t="s">
        <v>86</v>
      </c>
      <c r="BA3" s="101" t="s">
        <v>55</v>
      </c>
      <c r="BB3" s="98"/>
      <c r="BC3" s="107"/>
      <c r="BD3" s="100"/>
      <c r="BE3" s="101"/>
      <c r="BF3" s="267">
        <v>2</v>
      </c>
      <c r="BG3" s="254" t="s">
        <v>4</v>
      </c>
      <c r="BH3" s="257" t="s">
        <v>56</v>
      </c>
      <c r="BI3" s="44"/>
      <c r="BJ3" s="239" t="s">
        <v>246</v>
      </c>
      <c r="BK3" s="39"/>
      <c r="BL3" s="254" t="s">
        <v>77</v>
      </c>
      <c r="BM3" s="95">
        <v>2</v>
      </c>
      <c r="BN3" s="96" t="s">
        <v>0</v>
      </c>
      <c r="BO3" s="97" t="s">
        <v>55</v>
      </c>
      <c r="BP3" s="98"/>
      <c r="BQ3" s="109" t="s">
        <v>73</v>
      </c>
      <c r="BR3" s="100"/>
      <c r="BS3" s="101"/>
      <c r="BT3" s="106">
        <v>2</v>
      </c>
      <c r="BU3" s="96" t="s">
        <v>3</v>
      </c>
      <c r="BV3" s="111" t="s">
        <v>55</v>
      </c>
      <c r="BW3" s="115" t="s">
        <v>171</v>
      </c>
      <c r="BX3" s="116"/>
      <c r="BY3" s="100"/>
      <c r="BZ3" s="101"/>
      <c r="CA3" s="267">
        <v>2</v>
      </c>
      <c r="CB3" s="268" t="s">
        <v>4</v>
      </c>
      <c r="CC3" s="257" t="s">
        <v>56</v>
      </c>
      <c r="CD3" s="44"/>
      <c r="CE3" s="207" t="s">
        <v>389</v>
      </c>
      <c r="CF3" s="42"/>
      <c r="CG3" s="254" t="s">
        <v>77</v>
      </c>
      <c r="CH3" s="40">
        <v>2</v>
      </c>
    </row>
    <row r="4" spans="1:86" ht="45.75" customHeight="1" x14ac:dyDescent="0.3">
      <c r="A4" s="266">
        <v>3</v>
      </c>
      <c r="B4" s="268" t="s">
        <v>6</v>
      </c>
      <c r="C4" s="257" t="s">
        <v>54</v>
      </c>
      <c r="D4" s="44"/>
      <c r="E4" s="217" t="s">
        <v>145</v>
      </c>
      <c r="F4" s="39"/>
      <c r="G4" s="254"/>
      <c r="H4" s="113">
        <v>3</v>
      </c>
      <c r="I4" s="96" t="s">
        <v>1</v>
      </c>
      <c r="J4" s="97" t="s">
        <v>55</v>
      </c>
      <c r="K4" s="98"/>
      <c r="L4" s="117" t="s">
        <v>59</v>
      </c>
      <c r="M4" s="100"/>
      <c r="N4" s="101"/>
      <c r="O4" s="106">
        <v>3</v>
      </c>
      <c r="P4" s="96" t="s">
        <v>4</v>
      </c>
      <c r="Q4" s="97" t="s">
        <v>55</v>
      </c>
      <c r="R4" s="98"/>
      <c r="S4" s="118" t="s">
        <v>62</v>
      </c>
      <c r="T4" s="100"/>
      <c r="U4" s="101"/>
      <c r="V4" s="266">
        <v>3</v>
      </c>
      <c r="W4" s="268" t="s">
        <v>6</v>
      </c>
      <c r="X4" s="257" t="s">
        <v>56</v>
      </c>
      <c r="Y4" s="44"/>
      <c r="Z4" s="274" t="s">
        <v>332</v>
      </c>
      <c r="AA4" s="39"/>
      <c r="AB4" s="254" t="s">
        <v>77</v>
      </c>
      <c r="AC4" s="95">
        <v>3</v>
      </c>
      <c r="AD4" s="96" t="s">
        <v>2</v>
      </c>
      <c r="AE4" s="97" t="s">
        <v>55</v>
      </c>
      <c r="AF4" s="98"/>
      <c r="AG4" s="112"/>
      <c r="AH4" s="100"/>
      <c r="AI4" s="101"/>
      <c r="AJ4" s="40">
        <v>3</v>
      </c>
      <c r="AK4" s="254" t="s">
        <v>88</v>
      </c>
      <c r="AL4" s="268" t="s">
        <v>56</v>
      </c>
      <c r="AM4" s="51"/>
      <c r="AN4" s="236" t="s">
        <v>342</v>
      </c>
      <c r="AO4" s="39"/>
      <c r="AP4" s="254" t="s">
        <v>77</v>
      </c>
      <c r="AQ4" s="40">
        <v>3</v>
      </c>
      <c r="AR4" s="268" t="s">
        <v>87</v>
      </c>
      <c r="AS4" s="268"/>
      <c r="AT4" s="268" t="s">
        <v>56</v>
      </c>
      <c r="AU4" s="268"/>
      <c r="AV4" s="229" t="s">
        <v>350</v>
      </c>
      <c r="AW4" s="15"/>
      <c r="AX4" s="268" t="s">
        <v>77</v>
      </c>
      <c r="AY4" s="95">
        <v>3</v>
      </c>
      <c r="AZ4" s="101" t="s">
        <v>3</v>
      </c>
      <c r="BA4" s="101" t="s">
        <v>55</v>
      </c>
      <c r="BB4" s="108"/>
      <c r="BC4" s="119" t="s">
        <v>66</v>
      </c>
      <c r="BD4" s="100"/>
      <c r="BE4" s="101"/>
      <c r="BF4" s="267">
        <v>3</v>
      </c>
      <c r="BG4" s="254" t="s">
        <v>88</v>
      </c>
      <c r="BH4" s="257" t="s">
        <v>56</v>
      </c>
      <c r="BI4" s="44"/>
      <c r="BJ4" s="17" t="s">
        <v>273</v>
      </c>
      <c r="BK4" s="39"/>
      <c r="BL4" s="254" t="s">
        <v>77</v>
      </c>
      <c r="BM4" s="95">
        <v>3</v>
      </c>
      <c r="BN4" s="96" t="s">
        <v>1</v>
      </c>
      <c r="BO4" s="97" t="s">
        <v>55</v>
      </c>
      <c r="BP4" s="108"/>
      <c r="BQ4" s="109" t="s">
        <v>73</v>
      </c>
      <c r="BR4" s="110"/>
      <c r="BS4" s="101"/>
      <c r="BT4" s="267">
        <v>3</v>
      </c>
      <c r="BU4" s="268" t="s">
        <v>4</v>
      </c>
      <c r="BV4" s="257" t="s">
        <v>56</v>
      </c>
      <c r="BW4" s="41"/>
      <c r="BX4" s="281" t="s">
        <v>379</v>
      </c>
      <c r="BY4" s="42"/>
      <c r="BZ4" s="251" t="s">
        <v>173</v>
      </c>
      <c r="CA4" s="267">
        <v>3</v>
      </c>
      <c r="CB4" s="268" t="s">
        <v>88</v>
      </c>
      <c r="CC4" s="257" t="s">
        <v>56</v>
      </c>
      <c r="CD4" s="41"/>
      <c r="CE4" s="233" t="s">
        <v>390</v>
      </c>
      <c r="CF4" s="42"/>
      <c r="CG4" s="251" t="s">
        <v>77</v>
      </c>
      <c r="CH4" s="40">
        <v>3</v>
      </c>
    </row>
    <row r="5" spans="1:86" ht="45.75" customHeight="1" x14ac:dyDescent="0.3">
      <c r="A5" s="266">
        <v>4</v>
      </c>
      <c r="B5" s="268" t="s">
        <v>0</v>
      </c>
      <c r="C5" s="257" t="s">
        <v>54</v>
      </c>
      <c r="D5" s="44"/>
      <c r="E5" s="218" t="s">
        <v>146</v>
      </c>
      <c r="F5" s="39"/>
      <c r="G5" s="254"/>
      <c r="H5" s="95">
        <v>4</v>
      </c>
      <c r="I5" s="96" t="s">
        <v>2</v>
      </c>
      <c r="J5" s="97" t="s">
        <v>55</v>
      </c>
      <c r="K5" s="98"/>
      <c r="L5" s="120" t="s">
        <v>60</v>
      </c>
      <c r="M5" s="100"/>
      <c r="N5" s="101"/>
      <c r="O5" s="40">
        <v>4</v>
      </c>
      <c r="P5" s="268" t="s">
        <v>5</v>
      </c>
      <c r="Q5" s="257" t="s">
        <v>56</v>
      </c>
      <c r="R5" s="44"/>
      <c r="S5" s="35" t="s">
        <v>322</v>
      </c>
      <c r="T5" s="39"/>
      <c r="U5" s="254" t="s">
        <v>78</v>
      </c>
      <c r="V5" s="266">
        <v>4</v>
      </c>
      <c r="W5" s="268" t="s">
        <v>0</v>
      </c>
      <c r="X5" s="257" t="s">
        <v>56</v>
      </c>
      <c r="Y5" s="44"/>
      <c r="Z5" s="213" t="s">
        <v>333</v>
      </c>
      <c r="AA5" s="39"/>
      <c r="AB5" s="254" t="s">
        <v>77</v>
      </c>
      <c r="AC5" s="95">
        <v>4</v>
      </c>
      <c r="AD5" s="96" t="s">
        <v>3</v>
      </c>
      <c r="AE5" s="97" t="s">
        <v>55</v>
      </c>
      <c r="AF5" s="98"/>
      <c r="AG5" s="112"/>
      <c r="AH5" s="100"/>
      <c r="AI5" s="101"/>
      <c r="AJ5" s="40">
        <v>4</v>
      </c>
      <c r="AK5" s="254" t="s">
        <v>89</v>
      </c>
      <c r="AL5" s="268" t="s">
        <v>56</v>
      </c>
      <c r="AM5" s="51"/>
      <c r="AN5" s="35" t="s">
        <v>343</v>
      </c>
      <c r="AO5" s="39"/>
      <c r="AP5" s="251" t="s">
        <v>78</v>
      </c>
      <c r="AQ5" s="40">
        <v>4</v>
      </c>
      <c r="AR5" s="268" t="s">
        <v>1</v>
      </c>
      <c r="AS5" s="268"/>
      <c r="AT5" s="268" t="s">
        <v>56</v>
      </c>
      <c r="AU5" s="268"/>
      <c r="AV5" s="17" t="s">
        <v>351</v>
      </c>
      <c r="AW5" s="39"/>
      <c r="AX5" s="268" t="s">
        <v>77</v>
      </c>
      <c r="AY5" s="95">
        <v>4</v>
      </c>
      <c r="AZ5" s="101" t="s">
        <v>4</v>
      </c>
      <c r="BA5" s="97" t="s">
        <v>55</v>
      </c>
      <c r="BB5" s="98"/>
      <c r="BC5" s="121" t="s">
        <v>172</v>
      </c>
      <c r="BD5" s="100"/>
      <c r="BE5" s="101"/>
      <c r="BF5" s="267">
        <v>4</v>
      </c>
      <c r="BG5" s="254" t="s">
        <v>89</v>
      </c>
      <c r="BH5" s="257" t="s">
        <v>56</v>
      </c>
      <c r="BI5" s="44"/>
      <c r="BJ5" s="229" t="s">
        <v>297</v>
      </c>
      <c r="BK5" s="39"/>
      <c r="BL5" s="254" t="s">
        <v>77</v>
      </c>
      <c r="BM5" s="95">
        <v>4</v>
      </c>
      <c r="BN5" s="96" t="s">
        <v>2</v>
      </c>
      <c r="BO5" s="122" t="s">
        <v>55</v>
      </c>
      <c r="BP5" s="108"/>
      <c r="BQ5" s="109" t="s">
        <v>207</v>
      </c>
      <c r="BR5" s="110"/>
      <c r="BS5" s="101"/>
      <c r="BT5" s="267">
        <v>4</v>
      </c>
      <c r="BU5" s="268" t="s">
        <v>88</v>
      </c>
      <c r="BV5" s="257" t="s">
        <v>56</v>
      </c>
      <c r="BW5" s="41"/>
      <c r="BX5" s="203" t="s">
        <v>380</v>
      </c>
      <c r="BY5" s="42"/>
      <c r="BZ5" s="254" t="s">
        <v>77</v>
      </c>
      <c r="CA5" s="40">
        <v>4</v>
      </c>
      <c r="CB5" s="268" t="s">
        <v>89</v>
      </c>
      <c r="CC5" s="257" t="s">
        <v>56</v>
      </c>
      <c r="CD5" s="44"/>
      <c r="CE5" s="125" t="s">
        <v>391</v>
      </c>
      <c r="CF5" s="39"/>
      <c r="CG5" s="254" t="s">
        <v>174</v>
      </c>
      <c r="CH5" s="40">
        <v>4</v>
      </c>
    </row>
    <row r="6" spans="1:86" ht="45.75" customHeight="1" x14ac:dyDescent="0.3">
      <c r="A6" s="266">
        <v>5</v>
      </c>
      <c r="B6" s="268" t="s">
        <v>1</v>
      </c>
      <c r="C6" s="257" t="s">
        <v>54</v>
      </c>
      <c r="D6" s="44"/>
      <c r="E6" s="219" t="s">
        <v>260</v>
      </c>
      <c r="F6" s="39"/>
      <c r="G6" s="254"/>
      <c r="H6" s="95">
        <v>5</v>
      </c>
      <c r="I6" s="96" t="s">
        <v>3</v>
      </c>
      <c r="J6" s="97" t="s">
        <v>55</v>
      </c>
      <c r="K6" s="98"/>
      <c r="L6" s="120" t="s">
        <v>61</v>
      </c>
      <c r="M6" s="100"/>
      <c r="N6" s="101"/>
      <c r="O6" s="40">
        <v>5</v>
      </c>
      <c r="P6" s="268" t="s">
        <v>6</v>
      </c>
      <c r="Q6" s="257" t="s">
        <v>56</v>
      </c>
      <c r="R6" s="44"/>
      <c r="S6" s="224" t="s">
        <v>323</v>
      </c>
      <c r="T6" s="39"/>
      <c r="U6" s="254" t="s">
        <v>77</v>
      </c>
      <c r="V6" s="266">
        <v>5</v>
      </c>
      <c r="W6" s="268" t="s">
        <v>1</v>
      </c>
      <c r="X6" s="257" t="s">
        <v>56</v>
      </c>
      <c r="Y6" s="44"/>
      <c r="Z6" s="17" t="s">
        <v>334</v>
      </c>
      <c r="AA6" s="39"/>
      <c r="AB6" s="254" t="s">
        <v>77</v>
      </c>
      <c r="AC6" s="40">
        <v>5</v>
      </c>
      <c r="AD6" s="268" t="s">
        <v>4</v>
      </c>
      <c r="AE6" s="257" t="s">
        <v>54</v>
      </c>
      <c r="AF6" s="44"/>
      <c r="AG6" s="28" t="s">
        <v>222</v>
      </c>
      <c r="AH6" s="39"/>
      <c r="AI6" s="254" t="s">
        <v>170</v>
      </c>
      <c r="AJ6" s="40">
        <v>5</v>
      </c>
      <c r="AK6" s="254" t="s">
        <v>0</v>
      </c>
      <c r="AL6" s="268" t="s">
        <v>56</v>
      </c>
      <c r="AM6" s="44"/>
      <c r="AN6" s="228" t="s">
        <v>344</v>
      </c>
      <c r="AO6" s="39"/>
      <c r="AP6" s="251" t="s">
        <v>78</v>
      </c>
      <c r="AQ6" s="95">
        <v>5</v>
      </c>
      <c r="AR6" s="96" t="s">
        <v>2</v>
      </c>
      <c r="AS6" s="96"/>
      <c r="AT6" s="96" t="s">
        <v>55</v>
      </c>
      <c r="AU6" s="96"/>
      <c r="AV6" s="126" t="s">
        <v>232</v>
      </c>
      <c r="AW6" s="100"/>
      <c r="AX6" s="101"/>
      <c r="AY6" s="40">
        <v>5</v>
      </c>
      <c r="AZ6" s="254" t="s">
        <v>5</v>
      </c>
      <c r="BA6" s="257" t="s">
        <v>56</v>
      </c>
      <c r="BB6" s="44"/>
      <c r="BC6" s="35" t="s">
        <v>274</v>
      </c>
      <c r="BD6" s="39"/>
      <c r="BE6" s="254" t="s">
        <v>77</v>
      </c>
      <c r="BF6" s="40">
        <v>5</v>
      </c>
      <c r="BG6" s="254" t="s">
        <v>0</v>
      </c>
      <c r="BH6" s="257" t="s">
        <v>56</v>
      </c>
      <c r="BI6" s="41"/>
      <c r="BJ6" s="12" t="s">
        <v>240</v>
      </c>
      <c r="BK6" s="42"/>
      <c r="BL6" s="254" t="s">
        <v>77</v>
      </c>
      <c r="BM6" s="95">
        <v>5</v>
      </c>
      <c r="BN6" s="96" t="s">
        <v>3</v>
      </c>
      <c r="BO6" s="122" t="s">
        <v>55</v>
      </c>
      <c r="BP6" s="98"/>
      <c r="BQ6" s="112"/>
      <c r="BR6" s="100"/>
      <c r="BS6" s="101"/>
      <c r="BT6" s="267">
        <v>5</v>
      </c>
      <c r="BU6" s="268" t="s">
        <v>89</v>
      </c>
      <c r="BV6" s="257" t="s">
        <v>56</v>
      </c>
      <c r="BW6" s="44"/>
      <c r="BX6" s="29" t="s">
        <v>381</v>
      </c>
      <c r="BY6" s="39"/>
      <c r="BZ6" s="251" t="s">
        <v>177</v>
      </c>
      <c r="CA6" s="40">
        <v>5</v>
      </c>
      <c r="CB6" s="268" t="s">
        <v>0</v>
      </c>
      <c r="CC6" s="257" t="s">
        <v>56</v>
      </c>
      <c r="CD6" s="41"/>
      <c r="CE6" s="228" t="s">
        <v>392</v>
      </c>
      <c r="CF6" s="42"/>
      <c r="CG6" s="254" t="s">
        <v>77</v>
      </c>
      <c r="CH6" s="40">
        <v>5</v>
      </c>
    </row>
    <row r="7" spans="1:86" ht="45.75" customHeight="1" x14ac:dyDescent="0.3">
      <c r="A7" s="127">
        <v>6</v>
      </c>
      <c r="B7" s="96" t="s">
        <v>2</v>
      </c>
      <c r="C7" s="97" t="s">
        <v>26</v>
      </c>
      <c r="D7" s="128"/>
      <c r="E7" s="123"/>
      <c r="F7" s="129"/>
      <c r="G7" s="130"/>
      <c r="H7" s="95">
        <v>6</v>
      </c>
      <c r="I7" s="96" t="s">
        <v>4</v>
      </c>
      <c r="J7" s="97" t="s">
        <v>55</v>
      </c>
      <c r="K7" s="98"/>
      <c r="L7" s="120" t="s">
        <v>176</v>
      </c>
      <c r="M7" s="100"/>
      <c r="N7" s="101"/>
      <c r="O7" s="40">
        <v>6</v>
      </c>
      <c r="P7" s="268" t="s">
        <v>0</v>
      </c>
      <c r="Q7" s="257" t="s">
        <v>56</v>
      </c>
      <c r="R7" s="56"/>
      <c r="S7" s="17" t="s">
        <v>324</v>
      </c>
      <c r="T7" s="39"/>
      <c r="U7" s="254" t="s">
        <v>77</v>
      </c>
      <c r="V7" s="113">
        <v>6</v>
      </c>
      <c r="W7" s="96" t="s">
        <v>2</v>
      </c>
      <c r="X7" s="97" t="s">
        <v>55</v>
      </c>
      <c r="Y7" s="98"/>
      <c r="Z7" s="131"/>
      <c r="AA7" s="100"/>
      <c r="AB7" s="101"/>
      <c r="AC7" s="40">
        <v>6</v>
      </c>
      <c r="AD7" s="268" t="s">
        <v>5</v>
      </c>
      <c r="AE7" s="257" t="s">
        <v>54</v>
      </c>
      <c r="AF7" s="44"/>
      <c r="AG7" s="225" t="s">
        <v>288</v>
      </c>
      <c r="AH7" s="39"/>
      <c r="AI7" s="254" t="s">
        <v>170</v>
      </c>
      <c r="AJ7" s="40">
        <v>6</v>
      </c>
      <c r="AK7" s="254" t="s">
        <v>1</v>
      </c>
      <c r="AL7" s="268" t="s">
        <v>56</v>
      </c>
      <c r="AM7" s="44"/>
      <c r="AN7" s="19" t="s">
        <v>345</v>
      </c>
      <c r="AO7" s="39"/>
      <c r="AP7" s="251" t="s">
        <v>77</v>
      </c>
      <c r="AQ7" s="95">
        <v>6</v>
      </c>
      <c r="AR7" s="96" t="s">
        <v>3</v>
      </c>
      <c r="AS7" s="96"/>
      <c r="AT7" s="96" t="s">
        <v>55</v>
      </c>
      <c r="AU7" s="96"/>
      <c r="AV7" s="132"/>
      <c r="AW7" s="100"/>
      <c r="AX7" s="101"/>
      <c r="AY7" s="40">
        <v>6</v>
      </c>
      <c r="AZ7" s="254" t="s">
        <v>6</v>
      </c>
      <c r="BA7" s="257" t="s">
        <v>56</v>
      </c>
      <c r="BB7" s="44"/>
      <c r="BC7" s="17" t="s">
        <v>194</v>
      </c>
      <c r="BD7" s="39"/>
      <c r="BE7" s="254" t="s">
        <v>167</v>
      </c>
      <c r="BF7" s="40">
        <v>6</v>
      </c>
      <c r="BG7" s="254" t="s">
        <v>1</v>
      </c>
      <c r="BH7" s="257" t="s">
        <v>56</v>
      </c>
      <c r="BI7" s="41"/>
      <c r="BJ7" s="17" t="s">
        <v>262</v>
      </c>
      <c r="BK7" s="42"/>
      <c r="BL7" s="254" t="s">
        <v>77</v>
      </c>
      <c r="BM7" s="133">
        <v>6</v>
      </c>
      <c r="BN7" s="268" t="s">
        <v>4</v>
      </c>
      <c r="BO7" s="43" t="s">
        <v>168</v>
      </c>
      <c r="BP7" s="54"/>
      <c r="BQ7" s="19" t="s">
        <v>208</v>
      </c>
      <c r="BR7" s="134"/>
      <c r="BS7" s="254" t="s">
        <v>170</v>
      </c>
      <c r="BT7" s="40">
        <v>6</v>
      </c>
      <c r="BU7" s="268" t="s">
        <v>0</v>
      </c>
      <c r="BV7" s="257" t="s">
        <v>56</v>
      </c>
      <c r="BW7" s="41"/>
      <c r="BX7" s="17" t="s">
        <v>382</v>
      </c>
      <c r="BY7" s="42"/>
      <c r="BZ7" s="254" t="s">
        <v>77</v>
      </c>
      <c r="CA7" s="40">
        <v>6</v>
      </c>
      <c r="CB7" s="268" t="s">
        <v>1</v>
      </c>
      <c r="CC7" s="257" t="s">
        <v>56</v>
      </c>
      <c r="CD7" s="41"/>
      <c r="CE7" s="19" t="s">
        <v>393</v>
      </c>
      <c r="CF7" s="42"/>
      <c r="CG7" s="284" t="s">
        <v>173</v>
      </c>
      <c r="CH7" s="40">
        <v>6</v>
      </c>
    </row>
    <row r="8" spans="1:86" ht="45.75" customHeight="1" x14ac:dyDescent="0.3">
      <c r="A8" s="95">
        <v>7</v>
      </c>
      <c r="B8" s="96" t="s">
        <v>3</v>
      </c>
      <c r="C8" s="97" t="s">
        <v>26</v>
      </c>
      <c r="D8" s="98"/>
      <c r="E8" s="135"/>
      <c r="F8" s="100"/>
      <c r="G8" s="101"/>
      <c r="H8" s="40">
        <v>7</v>
      </c>
      <c r="I8" s="268" t="s">
        <v>5</v>
      </c>
      <c r="J8" s="257" t="s">
        <v>56</v>
      </c>
      <c r="K8" s="44"/>
      <c r="L8" s="206" t="s">
        <v>313</v>
      </c>
      <c r="M8" s="39"/>
      <c r="N8" s="254" t="s">
        <v>77</v>
      </c>
      <c r="O8" s="40">
        <v>7</v>
      </c>
      <c r="P8" s="268" t="s">
        <v>1</v>
      </c>
      <c r="Q8" s="257" t="s">
        <v>56</v>
      </c>
      <c r="R8" s="44"/>
      <c r="S8" s="229" t="s">
        <v>404</v>
      </c>
      <c r="T8" s="39"/>
      <c r="U8" s="254" t="s">
        <v>77</v>
      </c>
      <c r="V8" s="266">
        <v>7</v>
      </c>
      <c r="W8" s="268" t="s">
        <v>3</v>
      </c>
      <c r="X8" s="257" t="s">
        <v>56</v>
      </c>
      <c r="Y8" s="44"/>
      <c r="Z8" s="124" t="s">
        <v>196</v>
      </c>
      <c r="AA8" s="39"/>
      <c r="AB8" s="251" t="s">
        <v>78</v>
      </c>
      <c r="AC8" s="266">
        <v>7</v>
      </c>
      <c r="AD8" s="268" t="s">
        <v>6</v>
      </c>
      <c r="AE8" s="257" t="s">
        <v>54</v>
      </c>
      <c r="AF8" s="44"/>
      <c r="AG8" s="102"/>
      <c r="AH8" s="39"/>
      <c r="AI8" s="254" t="s">
        <v>178</v>
      </c>
      <c r="AJ8" s="95">
        <v>7</v>
      </c>
      <c r="AK8" s="101" t="s">
        <v>2</v>
      </c>
      <c r="AL8" s="96" t="s">
        <v>55</v>
      </c>
      <c r="AM8" s="137"/>
      <c r="AN8" s="104"/>
      <c r="AO8" s="100"/>
      <c r="AP8" s="101"/>
      <c r="AQ8" s="40">
        <v>7</v>
      </c>
      <c r="AR8" s="268" t="s">
        <v>4</v>
      </c>
      <c r="AS8" s="268"/>
      <c r="AT8" s="268" t="s">
        <v>56</v>
      </c>
      <c r="AU8" s="268"/>
      <c r="AV8" s="20" t="s">
        <v>215</v>
      </c>
      <c r="AW8" s="39"/>
      <c r="AX8" s="254" t="s">
        <v>77</v>
      </c>
      <c r="AY8" s="40">
        <v>7</v>
      </c>
      <c r="AZ8" s="254" t="s">
        <v>0</v>
      </c>
      <c r="BA8" s="257" t="s">
        <v>56</v>
      </c>
      <c r="BB8" s="41"/>
      <c r="BC8" s="17" t="s">
        <v>205</v>
      </c>
      <c r="BD8" s="42"/>
      <c r="BE8" s="254" t="s">
        <v>77</v>
      </c>
      <c r="BF8" s="95">
        <v>7</v>
      </c>
      <c r="BG8" s="101" t="s">
        <v>2</v>
      </c>
      <c r="BH8" s="97" t="s">
        <v>55</v>
      </c>
      <c r="BI8" s="98"/>
      <c r="BJ8" s="107"/>
      <c r="BK8" s="100"/>
      <c r="BL8" s="101"/>
      <c r="BM8" s="40">
        <v>7</v>
      </c>
      <c r="BN8" s="268" t="s">
        <v>88</v>
      </c>
      <c r="BO8" s="43" t="s">
        <v>168</v>
      </c>
      <c r="BP8" s="44"/>
      <c r="BQ8" s="103"/>
      <c r="BR8" s="39"/>
      <c r="BS8" s="254" t="s">
        <v>179</v>
      </c>
      <c r="BT8" s="40">
        <v>7</v>
      </c>
      <c r="BU8" s="268" t="s">
        <v>1</v>
      </c>
      <c r="BV8" s="257" t="s">
        <v>56</v>
      </c>
      <c r="BW8" s="41"/>
      <c r="BX8" s="19" t="s">
        <v>383</v>
      </c>
      <c r="BY8" s="42"/>
      <c r="BZ8" s="254" t="s">
        <v>77</v>
      </c>
      <c r="CA8" s="40">
        <v>7</v>
      </c>
      <c r="CB8" s="268" t="s">
        <v>2</v>
      </c>
      <c r="CC8" s="257" t="s">
        <v>56</v>
      </c>
      <c r="CD8" s="41"/>
      <c r="CE8" s="19" t="s">
        <v>394</v>
      </c>
      <c r="CF8" s="42"/>
      <c r="CG8" s="254" t="s">
        <v>180</v>
      </c>
      <c r="CH8" s="40">
        <v>7</v>
      </c>
    </row>
    <row r="9" spans="1:86" ht="45.75" customHeight="1" x14ac:dyDescent="0.3">
      <c r="A9" s="266">
        <v>8</v>
      </c>
      <c r="B9" s="268" t="s">
        <v>4</v>
      </c>
      <c r="C9" s="257" t="s">
        <v>181</v>
      </c>
      <c r="D9" s="54"/>
      <c r="E9" s="185" t="s">
        <v>151</v>
      </c>
      <c r="F9" s="39"/>
      <c r="G9" s="254" t="s">
        <v>180</v>
      </c>
      <c r="H9" s="40">
        <v>8</v>
      </c>
      <c r="I9" s="268" t="s">
        <v>6</v>
      </c>
      <c r="J9" s="257" t="s">
        <v>56</v>
      </c>
      <c r="K9" s="44"/>
      <c r="L9" s="17" t="s">
        <v>314</v>
      </c>
      <c r="M9" s="39"/>
      <c r="N9" s="254" t="s">
        <v>77</v>
      </c>
      <c r="O9" s="95">
        <v>8</v>
      </c>
      <c r="P9" s="96" t="s">
        <v>2</v>
      </c>
      <c r="Q9" s="97" t="s">
        <v>55</v>
      </c>
      <c r="R9" s="98"/>
      <c r="S9" s="104"/>
      <c r="T9" s="100"/>
      <c r="U9" s="101"/>
      <c r="V9" s="113">
        <v>8</v>
      </c>
      <c r="W9" s="96" t="s">
        <v>4</v>
      </c>
      <c r="X9" s="97" t="s">
        <v>55</v>
      </c>
      <c r="Y9" s="98"/>
      <c r="Z9" s="120" t="s">
        <v>197</v>
      </c>
      <c r="AA9" s="100"/>
      <c r="AB9" s="139" t="s">
        <v>193</v>
      </c>
      <c r="AC9" s="266">
        <v>8</v>
      </c>
      <c r="AD9" s="268" t="s">
        <v>0</v>
      </c>
      <c r="AE9" s="257" t="s">
        <v>54</v>
      </c>
      <c r="AF9" s="44"/>
      <c r="AG9" s="103"/>
      <c r="AH9" s="39"/>
      <c r="AI9" s="254" t="s">
        <v>170</v>
      </c>
      <c r="AJ9" s="95">
        <v>8</v>
      </c>
      <c r="AK9" s="101" t="s">
        <v>3</v>
      </c>
      <c r="AL9" s="96" t="s">
        <v>55</v>
      </c>
      <c r="AM9" s="115"/>
      <c r="AN9" s="104"/>
      <c r="AO9" s="100"/>
      <c r="AP9" s="101"/>
      <c r="AQ9" s="40">
        <v>8</v>
      </c>
      <c r="AR9" s="268" t="s">
        <v>5</v>
      </c>
      <c r="AS9" s="268"/>
      <c r="AT9" s="268" t="s">
        <v>56</v>
      </c>
      <c r="AU9" s="58"/>
      <c r="AV9" s="270" t="s">
        <v>268</v>
      </c>
      <c r="AW9" s="39"/>
      <c r="AX9" s="254" t="s">
        <v>77</v>
      </c>
      <c r="AY9" s="40">
        <v>8</v>
      </c>
      <c r="AZ9" s="254" t="s">
        <v>1</v>
      </c>
      <c r="BA9" s="257" t="s">
        <v>56</v>
      </c>
      <c r="BB9" s="41"/>
      <c r="BC9" s="17" t="s">
        <v>294</v>
      </c>
      <c r="BD9" s="42"/>
      <c r="BE9" s="254" t="s">
        <v>77</v>
      </c>
      <c r="BF9" s="106">
        <v>8</v>
      </c>
      <c r="BG9" s="101" t="s">
        <v>3</v>
      </c>
      <c r="BH9" s="97" t="s">
        <v>55</v>
      </c>
      <c r="BI9" s="98"/>
      <c r="BJ9" s="112"/>
      <c r="BK9" s="100"/>
      <c r="BL9" s="101"/>
      <c r="BM9" s="40">
        <v>8</v>
      </c>
      <c r="BN9" s="268" t="s">
        <v>6</v>
      </c>
      <c r="BO9" s="257" t="s">
        <v>56</v>
      </c>
      <c r="BP9" s="44"/>
      <c r="BQ9" s="19" t="s">
        <v>373</v>
      </c>
      <c r="BR9" s="39"/>
      <c r="BS9" s="251" t="s">
        <v>78</v>
      </c>
      <c r="BT9" s="106">
        <v>8</v>
      </c>
      <c r="BU9" s="96" t="s">
        <v>2</v>
      </c>
      <c r="BV9" s="97" t="s">
        <v>55</v>
      </c>
      <c r="BW9" s="98"/>
      <c r="BX9" s="123"/>
      <c r="BY9" s="100"/>
      <c r="BZ9" s="101"/>
      <c r="CA9" s="106">
        <v>8</v>
      </c>
      <c r="CB9" s="96" t="s">
        <v>3</v>
      </c>
      <c r="CC9" s="97" t="s">
        <v>55</v>
      </c>
      <c r="CD9" s="98"/>
      <c r="CE9" s="112"/>
      <c r="CF9" s="100"/>
      <c r="CG9" s="101"/>
      <c r="CH9" s="95">
        <v>8</v>
      </c>
    </row>
    <row r="10" spans="1:86" ht="45.75" customHeight="1" x14ac:dyDescent="0.3">
      <c r="A10" s="266">
        <v>9</v>
      </c>
      <c r="B10" s="268" t="s">
        <v>5</v>
      </c>
      <c r="C10" s="257" t="s">
        <v>181</v>
      </c>
      <c r="D10" s="44"/>
      <c r="E10" s="13" t="s">
        <v>307</v>
      </c>
      <c r="F10" s="39"/>
      <c r="G10" s="254" t="s">
        <v>180</v>
      </c>
      <c r="H10" s="266">
        <v>9</v>
      </c>
      <c r="I10" s="268" t="s">
        <v>0</v>
      </c>
      <c r="J10" s="257" t="s">
        <v>56</v>
      </c>
      <c r="K10" s="44"/>
      <c r="L10" s="221" t="s">
        <v>315</v>
      </c>
      <c r="M10" s="39"/>
      <c r="N10" s="254" t="s">
        <v>170</v>
      </c>
      <c r="O10" s="95">
        <v>9</v>
      </c>
      <c r="P10" s="96" t="s">
        <v>3</v>
      </c>
      <c r="Q10" s="97" t="s">
        <v>55</v>
      </c>
      <c r="R10" s="98"/>
      <c r="S10" s="112"/>
      <c r="T10" s="100"/>
      <c r="U10" s="101"/>
      <c r="V10" s="266">
        <v>9</v>
      </c>
      <c r="W10" s="268" t="s">
        <v>5</v>
      </c>
      <c r="X10" s="257" t="s">
        <v>56</v>
      </c>
      <c r="Y10" s="44"/>
      <c r="Z10" s="229" t="s">
        <v>272</v>
      </c>
      <c r="AA10" s="39"/>
      <c r="AB10" s="254" t="s">
        <v>77</v>
      </c>
      <c r="AC10" s="40">
        <v>9</v>
      </c>
      <c r="AD10" s="268" t="s">
        <v>1</v>
      </c>
      <c r="AE10" s="257" t="s">
        <v>54</v>
      </c>
      <c r="AF10" s="44"/>
      <c r="AG10" s="103"/>
      <c r="AH10" s="39"/>
      <c r="AI10" s="254" t="s">
        <v>170</v>
      </c>
      <c r="AJ10" s="40">
        <v>9</v>
      </c>
      <c r="AK10" s="254" t="s">
        <v>4</v>
      </c>
      <c r="AL10" s="268" t="s">
        <v>56</v>
      </c>
      <c r="AM10" s="44"/>
      <c r="AN10" s="124" t="s">
        <v>200</v>
      </c>
      <c r="AO10" s="39"/>
      <c r="AP10" s="254" t="s">
        <v>77</v>
      </c>
      <c r="AQ10" s="40">
        <v>9</v>
      </c>
      <c r="AR10" s="268" t="s">
        <v>6</v>
      </c>
      <c r="AS10" s="268"/>
      <c r="AT10" s="268" t="s">
        <v>56</v>
      </c>
      <c r="AU10" s="268"/>
      <c r="AV10" s="20" t="s">
        <v>216</v>
      </c>
      <c r="AW10" s="28"/>
      <c r="AX10" s="268" t="s">
        <v>77</v>
      </c>
      <c r="AY10" s="95">
        <v>9</v>
      </c>
      <c r="AZ10" s="101" t="s">
        <v>2</v>
      </c>
      <c r="BA10" s="97" t="s">
        <v>55</v>
      </c>
      <c r="BB10" s="98"/>
      <c r="BC10" s="231" t="s">
        <v>236</v>
      </c>
      <c r="BD10" s="100"/>
      <c r="BE10" s="101"/>
      <c r="BF10" s="267">
        <v>9</v>
      </c>
      <c r="BG10" s="254" t="s">
        <v>4</v>
      </c>
      <c r="BH10" s="257" t="s">
        <v>56</v>
      </c>
      <c r="BI10" s="44"/>
      <c r="BJ10" s="28" t="s">
        <v>369</v>
      </c>
      <c r="BK10" s="39"/>
      <c r="BL10" s="254" t="s">
        <v>77</v>
      </c>
      <c r="BM10" s="40">
        <v>9</v>
      </c>
      <c r="BN10" s="268" t="s">
        <v>0</v>
      </c>
      <c r="BO10" s="257" t="s">
        <v>56</v>
      </c>
      <c r="BP10" s="41"/>
      <c r="BQ10" s="30" t="s">
        <v>345</v>
      </c>
      <c r="BR10" s="42"/>
      <c r="BS10" s="254" t="s">
        <v>77</v>
      </c>
      <c r="BT10" s="106">
        <v>9</v>
      </c>
      <c r="BU10" s="96" t="s">
        <v>3</v>
      </c>
      <c r="BV10" s="97" t="s">
        <v>55</v>
      </c>
      <c r="BW10" s="98"/>
      <c r="BX10" s="112"/>
      <c r="BY10" s="100"/>
      <c r="BZ10" s="101"/>
      <c r="CA10" s="106">
        <v>9</v>
      </c>
      <c r="CB10" s="96" t="s">
        <v>4</v>
      </c>
      <c r="CC10" s="96" t="s">
        <v>55</v>
      </c>
      <c r="CD10" s="98"/>
      <c r="CE10" s="199" t="s">
        <v>182</v>
      </c>
      <c r="CF10" s="100"/>
      <c r="CG10" s="101" t="s">
        <v>170</v>
      </c>
      <c r="CH10" s="95">
        <v>9</v>
      </c>
    </row>
    <row r="11" spans="1:86" ht="45.75" customHeight="1" x14ac:dyDescent="0.3">
      <c r="A11" s="266">
        <v>10</v>
      </c>
      <c r="B11" s="268" t="s">
        <v>6</v>
      </c>
      <c r="C11" s="257" t="s">
        <v>56</v>
      </c>
      <c r="D11" s="44"/>
      <c r="E11" s="35" t="s">
        <v>265</v>
      </c>
      <c r="F11" s="39"/>
      <c r="G11" s="254" t="s">
        <v>77</v>
      </c>
      <c r="H11" s="266">
        <v>10</v>
      </c>
      <c r="I11" s="268" t="s">
        <v>1</v>
      </c>
      <c r="J11" s="257" t="s">
        <v>56</v>
      </c>
      <c r="K11" s="44"/>
      <c r="L11" s="222" t="s">
        <v>316</v>
      </c>
      <c r="M11" s="39"/>
      <c r="N11" s="254" t="s">
        <v>170</v>
      </c>
      <c r="O11" s="40">
        <v>10</v>
      </c>
      <c r="P11" s="268" t="s">
        <v>4</v>
      </c>
      <c r="Q11" s="268" t="s">
        <v>56</v>
      </c>
      <c r="R11" s="51"/>
      <c r="S11" s="15" t="s">
        <v>214</v>
      </c>
      <c r="T11" s="39"/>
      <c r="U11" s="254" t="s">
        <v>77</v>
      </c>
      <c r="V11" s="266">
        <v>10</v>
      </c>
      <c r="W11" s="268" t="s">
        <v>6</v>
      </c>
      <c r="X11" s="257" t="s">
        <v>56</v>
      </c>
      <c r="Y11" s="44"/>
      <c r="Z11" s="17" t="s">
        <v>280</v>
      </c>
      <c r="AA11" s="39"/>
      <c r="AB11" s="254" t="s">
        <v>77</v>
      </c>
      <c r="AC11" s="95">
        <v>10</v>
      </c>
      <c r="AD11" s="96" t="s">
        <v>2</v>
      </c>
      <c r="AE11" s="97" t="s">
        <v>55</v>
      </c>
      <c r="AF11" s="108"/>
      <c r="AG11" s="141"/>
      <c r="AH11" s="110"/>
      <c r="AI11" s="101"/>
      <c r="AJ11" s="40">
        <v>10</v>
      </c>
      <c r="AK11" s="254" t="s">
        <v>5</v>
      </c>
      <c r="AL11" s="268" t="s">
        <v>56</v>
      </c>
      <c r="AM11" s="44"/>
      <c r="AN11" s="206" t="s">
        <v>267</v>
      </c>
      <c r="AO11" s="39"/>
      <c r="AP11" s="254" t="s">
        <v>77</v>
      </c>
      <c r="AQ11" s="40">
        <v>10</v>
      </c>
      <c r="AR11" s="268" t="s">
        <v>0</v>
      </c>
      <c r="AS11" s="268"/>
      <c r="AT11" s="268" t="s">
        <v>56</v>
      </c>
      <c r="AU11" s="268"/>
      <c r="AV11" s="244" t="s">
        <v>255</v>
      </c>
      <c r="AW11" s="15"/>
      <c r="AX11" s="268" t="s">
        <v>77</v>
      </c>
      <c r="AY11" s="95">
        <v>10</v>
      </c>
      <c r="AZ11" s="101" t="s">
        <v>3</v>
      </c>
      <c r="BA11" s="97" t="s">
        <v>55</v>
      </c>
      <c r="BB11" s="98"/>
      <c r="BC11" s="123"/>
      <c r="BD11" s="100"/>
      <c r="BE11" s="101"/>
      <c r="BF11" s="267">
        <v>10</v>
      </c>
      <c r="BG11" s="254" t="s">
        <v>5</v>
      </c>
      <c r="BH11" s="257" t="s">
        <v>56</v>
      </c>
      <c r="BI11" s="44"/>
      <c r="BJ11" s="214" t="s">
        <v>370</v>
      </c>
      <c r="BK11" s="39"/>
      <c r="BL11" s="254" t="s">
        <v>77</v>
      </c>
      <c r="BM11" s="40">
        <v>10</v>
      </c>
      <c r="BN11" s="268" t="s">
        <v>1</v>
      </c>
      <c r="BO11" s="257" t="s">
        <v>56</v>
      </c>
      <c r="BP11" s="41"/>
      <c r="BQ11" s="19" t="s">
        <v>374</v>
      </c>
      <c r="BR11" s="42"/>
      <c r="BS11" s="254" t="s">
        <v>77</v>
      </c>
      <c r="BT11" s="40">
        <v>10</v>
      </c>
      <c r="BU11" s="268" t="s">
        <v>4</v>
      </c>
      <c r="BV11" s="257" t="s">
        <v>56</v>
      </c>
      <c r="BW11" s="41"/>
      <c r="BX11" s="19" t="s">
        <v>233</v>
      </c>
      <c r="BY11" s="42"/>
      <c r="BZ11" s="251" t="s">
        <v>77</v>
      </c>
      <c r="CA11" s="267">
        <v>10</v>
      </c>
      <c r="CB11" s="268" t="s">
        <v>5</v>
      </c>
      <c r="CC11" s="257" t="s">
        <v>56</v>
      </c>
      <c r="CD11" s="41"/>
      <c r="CE11" s="142" t="s">
        <v>277</v>
      </c>
      <c r="CF11" s="42"/>
      <c r="CG11" s="285" t="s">
        <v>173</v>
      </c>
      <c r="CH11" s="40">
        <v>10</v>
      </c>
    </row>
    <row r="12" spans="1:86" ht="45.75" customHeight="1" x14ac:dyDescent="0.3">
      <c r="A12" s="266">
        <v>11</v>
      </c>
      <c r="B12" s="268" t="s">
        <v>0</v>
      </c>
      <c r="C12" s="261" t="s">
        <v>56</v>
      </c>
      <c r="D12" s="44"/>
      <c r="E12" s="204" t="s">
        <v>250</v>
      </c>
      <c r="F12" s="39"/>
      <c r="G12" s="254" t="s">
        <v>77</v>
      </c>
      <c r="H12" s="40">
        <v>11</v>
      </c>
      <c r="I12" s="268" t="s">
        <v>2</v>
      </c>
      <c r="J12" s="268" t="s">
        <v>56</v>
      </c>
      <c r="K12" s="44"/>
      <c r="L12" s="223" t="s">
        <v>259</v>
      </c>
      <c r="M12" s="39"/>
      <c r="N12" s="254" t="s">
        <v>78</v>
      </c>
      <c r="O12" s="40">
        <v>11</v>
      </c>
      <c r="P12" s="268" t="s">
        <v>5</v>
      </c>
      <c r="Q12" s="268" t="s">
        <v>56</v>
      </c>
      <c r="R12" s="44"/>
      <c r="S12" s="238" t="s">
        <v>270</v>
      </c>
      <c r="T12" s="39"/>
      <c r="U12" s="254" t="s">
        <v>77</v>
      </c>
      <c r="V12" s="266">
        <v>11</v>
      </c>
      <c r="W12" s="268" t="s">
        <v>0</v>
      </c>
      <c r="X12" s="257" t="s">
        <v>56</v>
      </c>
      <c r="Y12" s="44"/>
      <c r="Z12" s="102"/>
      <c r="AA12" s="39"/>
      <c r="AB12" s="254" t="s">
        <v>77</v>
      </c>
      <c r="AC12" s="95">
        <v>11</v>
      </c>
      <c r="AD12" s="96" t="s">
        <v>3</v>
      </c>
      <c r="AE12" s="97" t="s">
        <v>55</v>
      </c>
      <c r="AF12" s="98"/>
      <c r="AG12" s="121" t="s">
        <v>71</v>
      </c>
      <c r="AH12" s="100"/>
      <c r="AI12" s="101"/>
      <c r="AJ12" s="40">
        <v>11</v>
      </c>
      <c r="AK12" s="254" t="s">
        <v>6</v>
      </c>
      <c r="AL12" s="268" t="s">
        <v>56</v>
      </c>
      <c r="AM12" s="51"/>
      <c r="AN12" s="35" t="s">
        <v>201</v>
      </c>
      <c r="AO12" s="39"/>
      <c r="AP12" s="254" t="s">
        <v>77</v>
      </c>
      <c r="AQ12" s="40">
        <v>11</v>
      </c>
      <c r="AR12" s="268" t="s">
        <v>1</v>
      </c>
      <c r="AS12" s="268"/>
      <c r="AT12" s="268" t="s">
        <v>56</v>
      </c>
      <c r="AU12" s="268"/>
      <c r="AV12" s="276" t="s">
        <v>292</v>
      </c>
      <c r="AW12" s="39"/>
      <c r="AX12" s="254" t="s">
        <v>77</v>
      </c>
      <c r="AY12" s="40">
        <v>11</v>
      </c>
      <c r="AZ12" s="254" t="s">
        <v>4</v>
      </c>
      <c r="BA12" s="268" t="s">
        <v>56</v>
      </c>
      <c r="BB12" s="44"/>
      <c r="BC12" s="35" t="s">
        <v>360</v>
      </c>
      <c r="BD12" s="39"/>
      <c r="BE12" s="254" t="s">
        <v>77</v>
      </c>
      <c r="BF12" s="40">
        <v>11</v>
      </c>
      <c r="BG12" s="254" t="s">
        <v>6</v>
      </c>
      <c r="BH12" s="257" t="s">
        <v>56</v>
      </c>
      <c r="BI12" s="44"/>
      <c r="BJ12" s="35" t="s">
        <v>371</v>
      </c>
      <c r="BK12" s="39"/>
      <c r="BL12" s="254" t="s">
        <v>77</v>
      </c>
      <c r="BM12" s="95">
        <v>11</v>
      </c>
      <c r="BN12" s="96" t="s">
        <v>2</v>
      </c>
      <c r="BO12" s="111" t="s">
        <v>55</v>
      </c>
      <c r="BP12" s="108"/>
      <c r="BQ12" s="123"/>
      <c r="BR12" s="110"/>
      <c r="BS12" s="101"/>
      <c r="BT12" s="143">
        <v>11</v>
      </c>
      <c r="BU12" s="144" t="s">
        <v>5</v>
      </c>
      <c r="BV12" s="145" t="s">
        <v>55</v>
      </c>
      <c r="BW12" s="146"/>
      <c r="BX12" s="147" t="s">
        <v>68</v>
      </c>
      <c r="BY12" s="148"/>
      <c r="BZ12" s="101" t="s">
        <v>167</v>
      </c>
      <c r="CA12" s="40">
        <v>11</v>
      </c>
      <c r="CB12" s="268" t="s">
        <v>6</v>
      </c>
      <c r="CC12" s="257" t="s">
        <v>56</v>
      </c>
      <c r="CD12" s="44"/>
      <c r="CE12" s="234" t="s">
        <v>238</v>
      </c>
      <c r="CF12" s="39"/>
      <c r="CG12" s="254" t="s">
        <v>177</v>
      </c>
      <c r="CH12" s="40">
        <v>11</v>
      </c>
    </row>
    <row r="13" spans="1:86" ht="45.75" customHeight="1" x14ac:dyDescent="0.3">
      <c r="A13" s="266">
        <v>12</v>
      </c>
      <c r="B13" s="268" t="s">
        <v>1</v>
      </c>
      <c r="C13" s="257" t="s">
        <v>56</v>
      </c>
      <c r="D13" s="44"/>
      <c r="E13" s="35" t="s">
        <v>228</v>
      </c>
      <c r="F13" s="39"/>
      <c r="G13" s="254" t="s">
        <v>77</v>
      </c>
      <c r="H13" s="95">
        <v>12</v>
      </c>
      <c r="I13" s="96" t="s">
        <v>3</v>
      </c>
      <c r="J13" s="96" t="s">
        <v>55</v>
      </c>
      <c r="K13" s="98"/>
      <c r="L13" s="149"/>
      <c r="M13" s="100"/>
      <c r="N13" s="150"/>
      <c r="O13" s="40">
        <v>12</v>
      </c>
      <c r="P13" s="268" t="s">
        <v>6</v>
      </c>
      <c r="Q13" s="268" t="s">
        <v>56</v>
      </c>
      <c r="R13" s="44"/>
      <c r="S13" s="91"/>
      <c r="T13" s="39"/>
      <c r="U13" s="254" t="s">
        <v>77</v>
      </c>
      <c r="V13" s="266">
        <v>12</v>
      </c>
      <c r="W13" s="268" t="s">
        <v>1</v>
      </c>
      <c r="X13" s="257" t="s">
        <v>56</v>
      </c>
      <c r="Y13" s="44"/>
      <c r="Z13" s="102" t="s">
        <v>183</v>
      </c>
      <c r="AA13" s="39"/>
      <c r="AB13" s="254" t="s">
        <v>170</v>
      </c>
      <c r="AC13" s="95">
        <v>12</v>
      </c>
      <c r="AD13" s="96" t="s">
        <v>4</v>
      </c>
      <c r="AE13" s="97" t="s">
        <v>55</v>
      </c>
      <c r="AF13" s="98"/>
      <c r="AG13" s="121" t="s">
        <v>111</v>
      </c>
      <c r="AH13" s="100"/>
      <c r="AI13" s="101"/>
      <c r="AJ13" s="40">
        <v>12</v>
      </c>
      <c r="AK13" s="254" t="s">
        <v>0</v>
      </c>
      <c r="AL13" s="268" t="s">
        <v>56</v>
      </c>
      <c r="AM13" s="44"/>
      <c r="AN13" s="20" t="s">
        <v>290</v>
      </c>
      <c r="AO13" s="39"/>
      <c r="AP13" s="254" t="s">
        <v>77</v>
      </c>
      <c r="AQ13" s="95">
        <v>12</v>
      </c>
      <c r="AR13" s="96" t="s">
        <v>2</v>
      </c>
      <c r="AS13" s="96"/>
      <c r="AT13" s="96" t="s">
        <v>55</v>
      </c>
      <c r="AU13" s="96"/>
      <c r="AV13" s="230" t="s">
        <v>235</v>
      </c>
      <c r="AW13" s="100"/>
      <c r="AX13" s="101"/>
      <c r="AY13" s="40">
        <v>12</v>
      </c>
      <c r="AZ13" s="254" t="s">
        <v>5</v>
      </c>
      <c r="BA13" s="268" t="s">
        <v>56</v>
      </c>
      <c r="BB13" s="51"/>
      <c r="BC13" s="206" t="s">
        <v>361</v>
      </c>
      <c r="BD13" s="39"/>
      <c r="BE13" s="254" t="s">
        <v>77</v>
      </c>
      <c r="BF13" s="40">
        <v>12</v>
      </c>
      <c r="BG13" s="254" t="s">
        <v>0</v>
      </c>
      <c r="BH13" s="257" t="s">
        <v>56</v>
      </c>
      <c r="BI13" s="41"/>
      <c r="BJ13" s="17" t="s">
        <v>345</v>
      </c>
      <c r="BK13" s="42"/>
      <c r="BL13" s="254" t="s">
        <v>77</v>
      </c>
      <c r="BM13" s="95">
        <v>12</v>
      </c>
      <c r="BN13" s="96" t="s">
        <v>3</v>
      </c>
      <c r="BO13" s="111" t="s">
        <v>55</v>
      </c>
      <c r="BP13" s="98"/>
      <c r="BQ13" s="123"/>
      <c r="BR13" s="100"/>
      <c r="BS13" s="101"/>
      <c r="BT13" s="267">
        <v>12</v>
      </c>
      <c r="BU13" s="268" t="s">
        <v>6</v>
      </c>
      <c r="BV13" s="257" t="s">
        <v>56</v>
      </c>
      <c r="BW13" s="41"/>
      <c r="BX13" s="220" t="s">
        <v>301</v>
      </c>
      <c r="BY13" s="42"/>
      <c r="BZ13" s="254" t="s">
        <v>77</v>
      </c>
      <c r="CA13" s="40">
        <v>12</v>
      </c>
      <c r="CB13" s="268" t="s">
        <v>0</v>
      </c>
      <c r="CC13" s="257" t="s">
        <v>56</v>
      </c>
      <c r="CD13" s="41"/>
      <c r="CE13" s="35" t="s">
        <v>291</v>
      </c>
      <c r="CF13" s="42"/>
      <c r="CG13" s="254" t="s">
        <v>177</v>
      </c>
      <c r="CH13" s="40">
        <v>12</v>
      </c>
    </row>
    <row r="14" spans="1:86" ht="45.75" customHeight="1" x14ac:dyDescent="0.3">
      <c r="A14" s="113">
        <v>13</v>
      </c>
      <c r="B14" s="96" t="s">
        <v>2</v>
      </c>
      <c r="C14" s="97" t="s">
        <v>26</v>
      </c>
      <c r="D14" s="98"/>
      <c r="E14" s="132"/>
      <c r="F14" s="100"/>
      <c r="G14" s="101"/>
      <c r="H14" s="95">
        <v>13</v>
      </c>
      <c r="I14" s="96" t="s">
        <v>4</v>
      </c>
      <c r="J14" s="96" t="s">
        <v>55</v>
      </c>
      <c r="K14" s="98"/>
      <c r="L14" s="151" t="s">
        <v>90</v>
      </c>
      <c r="M14" s="152"/>
      <c r="N14" s="101" t="s">
        <v>170</v>
      </c>
      <c r="O14" s="40">
        <v>13</v>
      </c>
      <c r="P14" s="268" t="s">
        <v>0</v>
      </c>
      <c r="Q14" s="268" t="s">
        <v>56</v>
      </c>
      <c r="R14" s="56"/>
      <c r="S14" s="91" t="s">
        <v>283</v>
      </c>
      <c r="T14" s="39"/>
      <c r="U14" s="254" t="s">
        <v>77</v>
      </c>
      <c r="V14" s="113">
        <v>13</v>
      </c>
      <c r="W14" s="96" t="s">
        <v>2</v>
      </c>
      <c r="X14" s="97" t="s">
        <v>55</v>
      </c>
      <c r="Y14" s="108"/>
      <c r="Z14" s="131"/>
      <c r="AA14" s="100"/>
      <c r="AB14" s="101"/>
      <c r="AC14" s="40">
        <v>13</v>
      </c>
      <c r="AD14" s="268" t="s">
        <v>5</v>
      </c>
      <c r="AE14" s="257" t="s">
        <v>54</v>
      </c>
      <c r="AF14" s="44"/>
      <c r="AG14" s="103"/>
      <c r="AH14" s="39"/>
      <c r="AI14" s="254" t="s">
        <v>170</v>
      </c>
      <c r="AJ14" s="40">
        <v>13</v>
      </c>
      <c r="AK14" s="254" t="s">
        <v>1</v>
      </c>
      <c r="AL14" s="268" t="s">
        <v>56</v>
      </c>
      <c r="AM14" s="44"/>
      <c r="AN14" s="138"/>
      <c r="AO14" s="39"/>
      <c r="AP14" s="254" t="s">
        <v>77</v>
      </c>
      <c r="AQ14" s="95">
        <v>13</v>
      </c>
      <c r="AR14" s="96" t="s">
        <v>3</v>
      </c>
      <c r="AS14" s="96"/>
      <c r="AT14" s="96" t="s">
        <v>55</v>
      </c>
      <c r="AU14" s="96"/>
      <c r="AV14" s="123"/>
      <c r="AW14" s="100"/>
      <c r="AX14" s="101"/>
      <c r="AY14" s="40">
        <v>13</v>
      </c>
      <c r="AZ14" s="254" t="s">
        <v>6</v>
      </c>
      <c r="BA14" s="257" t="s">
        <v>56</v>
      </c>
      <c r="BB14" s="44"/>
      <c r="BC14" s="19" t="s">
        <v>362</v>
      </c>
      <c r="BD14" s="39"/>
      <c r="BE14" s="254" t="s">
        <v>77</v>
      </c>
      <c r="BF14" s="40">
        <v>13</v>
      </c>
      <c r="BG14" s="254" t="s">
        <v>1</v>
      </c>
      <c r="BH14" s="257" t="s">
        <v>56</v>
      </c>
      <c r="BI14" s="41"/>
      <c r="BJ14" s="228" t="s">
        <v>372</v>
      </c>
      <c r="BK14" s="42"/>
      <c r="BL14" s="284" t="s">
        <v>77</v>
      </c>
      <c r="BM14" s="95">
        <v>13</v>
      </c>
      <c r="BN14" s="96" t="s">
        <v>4</v>
      </c>
      <c r="BO14" s="111" t="s">
        <v>55</v>
      </c>
      <c r="BP14" s="108"/>
      <c r="BQ14" s="153" t="s">
        <v>92</v>
      </c>
      <c r="BR14" s="110"/>
      <c r="BS14" s="139"/>
      <c r="BT14" s="40">
        <v>13</v>
      </c>
      <c r="BU14" s="268" t="s">
        <v>0</v>
      </c>
      <c r="BV14" s="257" t="s">
        <v>56</v>
      </c>
      <c r="BW14" s="41"/>
      <c r="BX14" s="233" t="s">
        <v>247</v>
      </c>
      <c r="BY14" s="42"/>
      <c r="BZ14" s="254" t="s">
        <v>77</v>
      </c>
      <c r="CA14" s="40">
        <v>13</v>
      </c>
      <c r="CB14" s="268" t="s">
        <v>1</v>
      </c>
      <c r="CC14" s="257" t="s">
        <v>56</v>
      </c>
      <c r="CD14" s="41"/>
      <c r="CE14" s="125" t="s">
        <v>239</v>
      </c>
      <c r="CF14" s="42"/>
      <c r="CG14" s="284" t="s">
        <v>173</v>
      </c>
      <c r="CH14" s="40">
        <v>13</v>
      </c>
    </row>
    <row r="15" spans="1:86" ht="45.75" customHeight="1" x14ac:dyDescent="0.3">
      <c r="A15" s="113">
        <v>14</v>
      </c>
      <c r="B15" s="96" t="s">
        <v>3</v>
      </c>
      <c r="C15" s="97" t="s">
        <v>26</v>
      </c>
      <c r="D15" s="98"/>
      <c r="E15" s="135"/>
      <c r="F15" s="100"/>
      <c r="G15" s="101"/>
      <c r="H15" s="40">
        <v>14</v>
      </c>
      <c r="I15" s="268" t="s">
        <v>5</v>
      </c>
      <c r="J15" s="257" t="s">
        <v>56</v>
      </c>
      <c r="K15" s="44"/>
      <c r="L15" s="237" t="s">
        <v>266</v>
      </c>
      <c r="M15" s="42"/>
      <c r="N15" s="254" t="s">
        <v>77</v>
      </c>
      <c r="O15" s="40">
        <v>14</v>
      </c>
      <c r="P15" s="268" t="s">
        <v>1</v>
      </c>
      <c r="Q15" s="268" t="s">
        <v>56</v>
      </c>
      <c r="R15" s="44"/>
      <c r="S15" s="29" t="s">
        <v>405</v>
      </c>
      <c r="T15" s="39"/>
      <c r="U15" s="254" t="s">
        <v>77</v>
      </c>
      <c r="V15" s="113">
        <v>14</v>
      </c>
      <c r="W15" s="96" t="s">
        <v>3</v>
      </c>
      <c r="X15" s="97" t="s">
        <v>55</v>
      </c>
      <c r="Y15" s="98"/>
      <c r="Z15" s="131"/>
      <c r="AA15" s="100"/>
      <c r="AB15" s="101"/>
      <c r="AC15" s="266">
        <v>14</v>
      </c>
      <c r="AD15" s="268" t="s">
        <v>6</v>
      </c>
      <c r="AE15" s="257" t="s">
        <v>54</v>
      </c>
      <c r="AF15" s="44"/>
      <c r="AG15" s="155"/>
      <c r="AH15" s="39"/>
      <c r="AI15" s="254" t="s">
        <v>170</v>
      </c>
      <c r="AJ15" s="40">
        <v>14</v>
      </c>
      <c r="AK15" s="254" t="s">
        <v>2</v>
      </c>
      <c r="AL15" s="268" t="s">
        <v>56</v>
      </c>
      <c r="AM15" s="44"/>
      <c r="AN15" s="156" t="s">
        <v>234</v>
      </c>
      <c r="AO15" s="39"/>
      <c r="AP15" s="254" t="s">
        <v>78</v>
      </c>
      <c r="AQ15" s="95">
        <v>14</v>
      </c>
      <c r="AR15" s="96" t="s">
        <v>4</v>
      </c>
      <c r="AS15" s="96"/>
      <c r="AT15" s="96" t="s">
        <v>55</v>
      </c>
      <c r="AU15" s="96"/>
      <c r="AV15" s="157" t="s">
        <v>91</v>
      </c>
      <c r="AW15" s="100"/>
      <c r="AX15" s="101"/>
      <c r="AY15" s="40">
        <v>14</v>
      </c>
      <c r="AZ15" s="254" t="s">
        <v>0</v>
      </c>
      <c r="BA15" s="257" t="s">
        <v>56</v>
      </c>
      <c r="BB15" s="41"/>
      <c r="BC15" s="207" t="s">
        <v>363</v>
      </c>
      <c r="BD15" s="42"/>
      <c r="BE15" s="254" t="s">
        <v>77</v>
      </c>
      <c r="BF15" s="95">
        <v>14</v>
      </c>
      <c r="BG15" s="101" t="s">
        <v>2</v>
      </c>
      <c r="BH15" s="96" t="s">
        <v>55</v>
      </c>
      <c r="BI15" s="98"/>
      <c r="BJ15" s="240"/>
      <c r="BK15" s="100"/>
      <c r="BL15" s="101"/>
      <c r="BM15" s="40">
        <v>14</v>
      </c>
      <c r="BN15" s="268" t="s">
        <v>5</v>
      </c>
      <c r="BO15" s="257" t="s">
        <v>56</v>
      </c>
      <c r="BP15" s="41"/>
      <c r="BQ15" s="210" t="s">
        <v>275</v>
      </c>
      <c r="BR15" s="42"/>
      <c r="BS15" s="254" t="s">
        <v>77</v>
      </c>
      <c r="BT15" s="40">
        <v>14</v>
      </c>
      <c r="BU15" s="268" t="s">
        <v>1</v>
      </c>
      <c r="BV15" s="257" t="s">
        <v>56</v>
      </c>
      <c r="BW15" s="41"/>
      <c r="BX15" s="220" t="s">
        <v>237</v>
      </c>
      <c r="BY15" s="42"/>
      <c r="BZ15" s="254" t="s">
        <v>77</v>
      </c>
      <c r="CA15" s="95">
        <v>14</v>
      </c>
      <c r="CB15" s="96" t="s">
        <v>2</v>
      </c>
      <c r="CC15" s="97" t="s">
        <v>55</v>
      </c>
      <c r="CD15" s="108"/>
      <c r="CE15" s="123"/>
      <c r="CF15" s="110"/>
      <c r="CG15" s="101"/>
      <c r="CH15" s="95">
        <v>14</v>
      </c>
    </row>
    <row r="16" spans="1:86" ht="45.75" customHeight="1" x14ac:dyDescent="0.3">
      <c r="A16" s="266">
        <v>15</v>
      </c>
      <c r="B16" s="268" t="s">
        <v>4</v>
      </c>
      <c r="C16" s="257" t="s">
        <v>181</v>
      </c>
      <c r="D16" s="44"/>
      <c r="E16" s="29" t="s">
        <v>308</v>
      </c>
      <c r="F16" s="39"/>
      <c r="G16" s="254" t="s">
        <v>77</v>
      </c>
      <c r="H16" s="266">
        <v>15</v>
      </c>
      <c r="I16" s="268" t="s">
        <v>6</v>
      </c>
      <c r="J16" s="257" t="s">
        <v>56</v>
      </c>
      <c r="K16" s="44"/>
      <c r="L16" s="29" t="s">
        <v>242</v>
      </c>
      <c r="M16" s="39"/>
      <c r="N16" s="254" t="s">
        <v>77</v>
      </c>
      <c r="O16" s="95">
        <v>15</v>
      </c>
      <c r="P16" s="96" t="s">
        <v>2</v>
      </c>
      <c r="Q16" s="97" t="s">
        <v>55</v>
      </c>
      <c r="R16" s="98"/>
      <c r="S16" s="158"/>
      <c r="T16" s="100"/>
      <c r="U16" s="101"/>
      <c r="V16" s="113">
        <v>15</v>
      </c>
      <c r="W16" s="96" t="s">
        <v>4</v>
      </c>
      <c r="X16" s="101" t="s">
        <v>55</v>
      </c>
      <c r="Y16" s="98"/>
      <c r="Z16" s="159" t="s">
        <v>69</v>
      </c>
      <c r="AA16" s="100"/>
      <c r="AB16" s="101"/>
      <c r="AC16" s="266">
        <v>15</v>
      </c>
      <c r="AD16" s="268" t="s">
        <v>0</v>
      </c>
      <c r="AE16" s="257" t="s">
        <v>54</v>
      </c>
      <c r="AF16" s="44"/>
      <c r="AG16" s="138"/>
      <c r="AH16" s="39"/>
      <c r="AI16" s="254" t="s">
        <v>170</v>
      </c>
      <c r="AJ16" s="95">
        <v>15</v>
      </c>
      <c r="AK16" s="101" t="s">
        <v>3</v>
      </c>
      <c r="AL16" s="97" t="s">
        <v>55</v>
      </c>
      <c r="AM16" s="98"/>
      <c r="AN16" s="120"/>
      <c r="AO16" s="100"/>
      <c r="AP16" s="139"/>
      <c r="AQ16" s="40">
        <v>15</v>
      </c>
      <c r="AR16" s="268" t="s">
        <v>5</v>
      </c>
      <c r="AS16" s="268"/>
      <c r="AT16" s="268" t="s">
        <v>56</v>
      </c>
      <c r="AU16" s="58"/>
      <c r="AV16" s="245" t="s">
        <v>352</v>
      </c>
      <c r="AW16" s="39"/>
      <c r="AX16" s="268" t="s">
        <v>77</v>
      </c>
      <c r="AY16" s="40">
        <v>15</v>
      </c>
      <c r="AZ16" s="254" t="s">
        <v>1</v>
      </c>
      <c r="BA16" s="257" t="s">
        <v>56</v>
      </c>
      <c r="BB16" s="41"/>
      <c r="BC16" s="28" t="s">
        <v>345</v>
      </c>
      <c r="BD16" s="42"/>
      <c r="BE16" s="254" t="s">
        <v>77</v>
      </c>
      <c r="BF16" s="106">
        <v>15</v>
      </c>
      <c r="BG16" s="101" t="s">
        <v>3</v>
      </c>
      <c r="BH16" s="96" t="s">
        <v>55</v>
      </c>
      <c r="BI16" s="98"/>
      <c r="BJ16" s="241"/>
      <c r="BK16" s="100"/>
      <c r="BL16" s="101"/>
      <c r="BM16" s="40">
        <v>15</v>
      </c>
      <c r="BN16" s="268" t="s">
        <v>6</v>
      </c>
      <c r="BO16" s="257" t="s">
        <v>56</v>
      </c>
      <c r="BP16" s="44"/>
      <c r="BQ16" s="212" t="s">
        <v>264</v>
      </c>
      <c r="BR16" s="39"/>
      <c r="BS16" s="254" t="s">
        <v>77</v>
      </c>
      <c r="BT16" s="106">
        <v>15</v>
      </c>
      <c r="BU16" s="96" t="s">
        <v>2</v>
      </c>
      <c r="BV16" s="111" t="s">
        <v>55</v>
      </c>
      <c r="BW16" s="115"/>
      <c r="BX16" s="104"/>
      <c r="BY16" s="100"/>
      <c r="BZ16" s="101"/>
      <c r="CA16" s="106">
        <v>15</v>
      </c>
      <c r="CB16" s="96" t="s">
        <v>3</v>
      </c>
      <c r="CC16" s="96" t="s">
        <v>55</v>
      </c>
      <c r="CD16" s="115"/>
      <c r="CE16" s="123"/>
      <c r="CF16" s="100"/>
      <c r="CG16" s="101"/>
      <c r="CH16" s="95">
        <v>15</v>
      </c>
    </row>
    <row r="17" spans="1:86" ht="45.75" customHeight="1" x14ac:dyDescent="0.3">
      <c r="A17" s="266">
        <v>16</v>
      </c>
      <c r="B17" s="268" t="s">
        <v>5</v>
      </c>
      <c r="C17" s="257" t="s">
        <v>181</v>
      </c>
      <c r="D17" s="44"/>
      <c r="E17" s="213" t="s">
        <v>309</v>
      </c>
      <c r="F17" s="39"/>
      <c r="G17" s="254" t="s">
        <v>180</v>
      </c>
      <c r="H17" s="266">
        <v>16</v>
      </c>
      <c r="I17" s="268" t="s">
        <v>0</v>
      </c>
      <c r="J17" s="257" t="s">
        <v>56</v>
      </c>
      <c r="K17" s="44"/>
      <c r="L17" s="30" t="s">
        <v>219</v>
      </c>
      <c r="M17" s="39"/>
      <c r="N17" s="254" t="s">
        <v>77</v>
      </c>
      <c r="O17" s="95">
        <v>16</v>
      </c>
      <c r="P17" s="96" t="s">
        <v>3</v>
      </c>
      <c r="Q17" s="97" t="s">
        <v>55</v>
      </c>
      <c r="R17" s="98"/>
      <c r="S17" s="131"/>
      <c r="T17" s="100"/>
      <c r="U17" s="101"/>
      <c r="V17" s="266">
        <v>16</v>
      </c>
      <c r="W17" s="268" t="s">
        <v>5</v>
      </c>
      <c r="X17" s="257" t="s">
        <v>56</v>
      </c>
      <c r="Y17" s="44"/>
      <c r="Z17" s="30" t="s">
        <v>335</v>
      </c>
      <c r="AA17" s="39"/>
      <c r="AB17" s="254" t="s">
        <v>77</v>
      </c>
      <c r="AC17" s="40">
        <v>16</v>
      </c>
      <c r="AD17" s="268" t="s">
        <v>1</v>
      </c>
      <c r="AE17" s="257" t="s">
        <v>54</v>
      </c>
      <c r="AF17" s="44"/>
      <c r="AG17" s="103"/>
      <c r="AH17" s="39"/>
      <c r="AI17" s="254" t="s">
        <v>170</v>
      </c>
      <c r="AJ17" s="95">
        <v>16</v>
      </c>
      <c r="AK17" s="101" t="s">
        <v>4</v>
      </c>
      <c r="AL17" s="97" t="s">
        <v>55</v>
      </c>
      <c r="AM17" s="98"/>
      <c r="AN17" s="121" t="s">
        <v>63</v>
      </c>
      <c r="AO17" s="100"/>
      <c r="AP17" s="139"/>
      <c r="AQ17" s="40">
        <v>16</v>
      </c>
      <c r="AR17" s="268" t="s">
        <v>6</v>
      </c>
      <c r="AS17" s="268"/>
      <c r="AT17" s="268" t="s">
        <v>56</v>
      </c>
      <c r="AU17" s="268"/>
      <c r="AV17" s="29" t="s">
        <v>353</v>
      </c>
      <c r="AW17" s="28"/>
      <c r="AX17" s="268" t="s">
        <v>77</v>
      </c>
      <c r="AY17" s="95">
        <v>16</v>
      </c>
      <c r="AZ17" s="101" t="s">
        <v>2</v>
      </c>
      <c r="BA17" s="97" t="s">
        <v>55</v>
      </c>
      <c r="BB17" s="98"/>
      <c r="BC17" s="112"/>
      <c r="BD17" s="100"/>
      <c r="BE17" s="101"/>
      <c r="BF17" s="267">
        <v>16</v>
      </c>
      <c r="BG17" s="254" t="s">
        <v>4</v>
      </c>
      <c r="BH17" s="268" t="s">
        <v>56</v>
      </c>
      <c r="BI17" s="57"/>
      <c r="BJ17" s="269" t="s">
        <v>258</v>
      </c>
      <c r="BK17" s="39"/>
      <c r="BL17" s="254" t="s">
        <v>77</v>
      </c>
      <c r="BM17" s="40">
        <v>16</v>
      </c>
      <c r="BN17" s="268" t="s">
        <v>0</v>
      </c>
      <c r="BO17" s="257" t="s">
        <v>56</v>
      </c>
      <c r="BP17" s="41"/>
      <c r="BQ17" s="19" t="s">
        <v>300</v>
      </c>
      <c r="BR17" s="42"/>
      <c r="BS17" s="254" t="s">
        <v>77</v>
      </c>
      <c r="BT17" s="106">
        <v>16</v>
      </c>
      <c r="BU17" s="96" t="s">
        <v>3</v>
      </c>
      <c r="BV17" s="111" t="s">
        <v>55</v>
      </c>
      <c r="BW17" s="115"/>
      <c r="BX17" s="123"/>
      <c r="BY17" s="100"/>
      <c r="BZ17" s="101"/>
      <c r="CA17" s="267">
        <v>16</v>
      </c>
      <c r="CB17" s="268" t="s">
        <v>4</v>
      </c>
      <c r="CC17" s="257" t="s">
        <v>56</v>
      </c>
      <c r="CD17" s="41"/>
      <c r="CE17" s="142" t="s">
        <v>395</v>
      </c>
      <c r="CF17" s="42"/>
      <c r="CG17" s="254" t="s">
        <v>177</v>
      </c>
      <c r="CH17" s="40">
        <v>16</v>
      </c>
    </row>
    <row r="18" spans="1:86" ht="45.75" customHeight="1" x14ac:dyDescent="0.3">
      <c r="A18" s="266">
        <v>17</v>
      </c>
      <c r="B18" s="268" t="s">
        <v>6</v>
      </c>
      <c r="C18" s="257" t="s">
        <v>56</v>
      </c>
      <c r="D18" s="44"/>
      <c r="E18" s="30" t="s">
        <v>310</v>
      </c>
      <c r="F18" s="39"/>
      <c r="G18" s="254" t="s">
        <v>77</v>
      </c>
      <c r="H18" s="40">
        <v>17</v>
      </c>
      <c r="I18" s="268" t="s">
        <v>1</v>
      </c>
      <c r="J18" s="268" t="s">
        <v>56</v>
      </c>
      <c r="K18" s="44"/>
      <c r="L18" s="30" t="s">
        <v>402</v>
      </c>
      <c r="M18" s="39"/>
      <c r="N18" s="254" t="s">
        <v>77</v>
      </c>
      <c r="O18" s="40">
        <v>17</v>
      </c>
      <c r="P18" s="268" t="s">
        <v>4</v>
      </c>
      <c r="Q18" s="257" t="s">
        <v>56</v>
      </c>
      <c r="R18" s="44"/>
      <c r="S18" s="29" t="s">
        <v>325</v>
      </c>
      <c r="T18" s="39"/>
      <c r="U18" s="254" t="s">
        <v>77</v>
      </c>
      <c r="V18" s="266">
        <v>17</v>
      </c>
      <c r="W18" s="268" t="s">
        <v>6</v>
      </c>
      <c r="X18" s="257" t="s">
        <v>56</v>
      </c>
      <c r="Y18" s="44"/>
      <c r="Z18" s="30" t="s">
        <v>336</v>
      </c>
      <c r="AA18" s="39"/>
      <c r="AB18" s="254" t="s">
        <v>77</v>
      </c>
      <c r="AC18" s="95">
        <v>17</v>
      </c>
      <c r="AD18" s="96" t="s">
        <v>2</v>
      </c>
      <c r="AE18" s="101" t="s">
        <v>55</v>
      </c>
      <c r="AF18" s="98"/>
      <c r="AG18" s="226" t="s">
        <v>153</v>
      </c>
      <c r="AH18" s="100"/>
      <c r="AI18" s="101" t="s">
        <v>170</v>
      </c>
      <c r="AJ18" s="95">
        <v>17</v>
      </c>
      <c r="AK18" s="101" t="s">
        <v>5</v>
      </c>
      <c r="AL18" s="97" t="s">
        <v>55</v>
      </c>
      <c r="AM18" s="98"/>
      <c r="AN18" s="121" t="s">
        <v>184</v>
      </c>
      <c r="AO18" s="100"/>
      <c r="AP18" s="101"/>
      <c r="AQ18" s="40">
        <v>17</v>
      </c>
      <c r="AR18" s="268" t="s">
        <v>0</v>
      </c>
      <c r="AS18" s="268"/>
      <c r="AT18" s="268" t="s">
        <v>56</v>
      </c>
      <c r="AU18" s="268"/>
      <c r="AV18" s="271" t="s">
        <v>354</v>
      </c>
      <c r="AW18" s="15"/>
      <c r="AX18" s="268" t="s">
        <v>77</v>
      </c>
      <c r="AY18" s="95">
        <v>17</v>
      </c>
      <c r="AZ18" s="101" t="s">
        <v>3</v>
      </c>
      <c r="BA18" s="97" t="s">
        <v>55</v>
      </c>
      <c r="BB18" s="98"/>
      <c r="BC18" s="123"/>
      <c r="BD18" s="100"/>
      <c r="BE18" s="101"/>
      <c r="BF18" s="267">
        <v>17</v>
      </c>
      <c r="BG18" s="254" t="s">
        <v>5</v>
      </c>
      <c r="BH18" s="257" t="s">
        <v>56</v>
      </c>
      <c r="BI18" s="44"/>
      <c r="BJ18" s="19" t="s">
        <v>273</v>
      </c>
      <c r="BK18" s="39"/>
      <c r="BL18" s="254" t="s">
        <v>77</v>
      </c>
      <c r="BM18" s="40">
        <v>17</v>
      </c>
      <c r="BN18" s="268" t="s">
        <v>1</v>
      </c>
      <c r="BO18" s="257" t="s">
        <v>56</v>
      </c>
      <c r="BP18" s="41"/>
      <c r="BQ18" s="11" t="s">
        <v>241</v>
      </c>
      <c r="BR18" s="42"/>
      <c r="BS18" s="254" t="s">
        <v>77</v>
      </c>
      <c r="BT18" s="267">
        <v>17</v>
      </c>
      <c r="BU18" s="268" t="s">
        <v>4</v>
      </c>
      <c r="BV18" s="257" t="s">
        <v>56</v>
      </c>
      <c r="BW18" s="41"/>
      <c r="BX18" s="19" t="s">
        <v>384</v>
      </c>
      <c r="BY18" s="42"/>
      <c r="BZ18" s="254" t="s">
        <v>77</v>
      </c>
      <c r="CA18" s="267">
        <v>17</v>
      </c>
      <c r="CB18" s="268" t="s">
        <v>5</v>
      </c>
      <c r="CC18" s="257" t="s">
        <v>56</v>
      </c>
      <c r="CD18" s="41"/>
      <c r="CE18" s="210" t="s">
        <v>396</v>
      </c>
      <c r="CF18" s="42"/>
      <c r="CG18" s="254" t="s">
        <v>177</v>
      </c>
      <c r="CH18" s="40">
        <v>17</v>
      </c>
    </row>
    <row r="19" spans="1:86" ht="45.75" customHeight="1" x14ac:dyDescent="0.3">
      <c r="A19" s="266">
        <v>18</v>
      </c>
      <c r="B19" s="268" t="s">
        <v>0</v>
      </c>
      <c r="C19" s="257" t="s">
        <v>56</v>
      </c>
      <c r="D19" s="44"/>
      <c r="E19" s="273" t="s">
        <v>311</v>
      </c>
      <c r="F19" s="39"/>
      <c r="G19" s="254" t="s">
        <v>77</v>
      </c>
      <c r="H19" s="95">
        <v>18</v>
      </c>
      <c r="I19" s="96" t="s">
        <v>2</v>
      </c>
      <c r="J19" s="96" t="s">
        <v>55</v>
      </c>
      <c r="K19" s="98"/>
      <c r="L19" s="149"/>
      <c r="M19" s="110"/>
      <c r="N19" s="101"/>
      <c r="O19" s="40">
        <v>18</v>
      </c>
      <c r="P19" s="268" t="s">
        <v>5</v>
      </c>
      <c r="Q19" s="257" t="s">
        <v>56</v>
      </c>
      <c r="R19" s="44"/>
      <c r="S19" s="30" t="s">
        <v>326</v>
      </c>
      <c r="T19" s="39"/>
      <c r="U19" s="254" t="s">
        <v>77</v>
      </c>
      <c r="V19" s="266">
        <v>18</v>
      </c>
      <c r="W19" s="268" t="s">
        <v>0</v>
      </c>
      <c r="X19" s="257" t="s">
        <v>56</v>
      </c>
      <c r="Y19" s="44"/>
      <c r="Z19" s="246" t="s">
        <v>337</v>
      </c>
      <c r="AA19" s="39"/>
      <c r="AB19" s="254" t="s">
        <v>77</v>
      </c>
      <c r="AC19" s="95">
        <v>18</v>
      </c>
      <c r="AD19" s="96" t="s">
        <v>3</v>
      </c>
      <c r="AE19" s="101" t="s">
        <v>55</v>
      </c>
      <c r="AF19" s="98"/>
      <c r="AG19" s="190" t="s">
        <v>213</v>
      </c>
      <c r="AH19" s="100"/>
      <c r="AI19" s="101"/>
      <c r="AJ19" s="40">
        <v>18</v>
      </c>
      <c r="AK19" s="254" t="s">
        <v>6</v>
      </c>
      <c r="AL19" s="268" t="s">
        <v>56</v>
      </c>
      <c r="AM19" s="51"/>
      <c r="AN19" s="19" t="s">
        <v>346</v>
      </c>
      <c r="AO19" s="39"/>
      <c r="AP19" s="254" t="s">
        <v>77</v>
      </c>
      <c r="AQ19" s="40">
        <v>18</v>
      </c>
      <c r="AR19" s="268" t="s">
        <v>1</v>
      </c>
      <c r="AS19" s="268"/>
      <c r="AT19" s="268" t="s">
        <v>56</v>
      </c>
      <c r="AU19" s="268"/>
      <c r="AV19" s="280" t="s">
        <v>355</v>
      </c>
      <c r="AW19" s="39"/>
      <c r="AX19" s="254" t="s">
        <v>77</v>
      </c>
      <c r="AY19" s="40">
        <v>18</v>
      </c>
      <c r="AZ19" s="254" t="s">
        <v>4</v>
      </c>
      <c r="BA19" s="257" t="s">
        <v>56</v>
      </c>
      <c r="BB19" s="44"/>
      <c r="BC19" s="204" t="s">
        <v>295</v>
      </c>
      <c r="BD19" s="39"/>
      <c r="BE19" s="254" t="s">
        <v>77</v>
      </c>
      <c r="BF19" s="40">
        <v>18</v>
      </c>
      <c r="BG19" s="254" t="s">
        <v>6</v>
      </c>
      <c r="BH19" s="257" t="s">
        <v>56</v>
      </c>
      <c r="BI19" s="44"/>
      <c r="BJ19" s="19" t="s">
        <v>298</v>
      </c>
      <c r="BK19" s="39"/>
      <c r="BL19" s="254" t="s">
        <v>77</v>
      </c>
      <c r="BM19" s="95">
        <v>18</v>
      </c>
      <c r="BN19" s="96" t="s">
        <v>2</v>
      </c>
      <c r="BO19" s="111" t="s">
        <v>55</v>
      </c>
      <c r="BP19" s="98"/>
      <c r="BQ19" s="123"/>
      <c r="BR19" s="100"/>
      <c r="BS19" s="101"/>
      <c r="BT19" s="267">
        <v>18</v>
      </c>
      <c r="BU19" s="268" t="s">
        <v>5</v>
      </c>
      <c r="BV19" s="257" t="s">
        <v>56</v>
      </c>
      <c r="BW19" s="41"/>
      <c r="BX19" s="19" t="s">
        <v>385</v>
      </c>
      <c r="BY19" s="42"/>
      <c r="BZ19" s="254" t="s">
        <v>77</v>
      </c>
      <c r="CA19" s="40">
        <v>18</v>
      </c>
      <c r="CB19" s="268" t="s">
        <v>6</v>
      </c>
      <c r="CC19" s="257" t="s">
        <v>56</v>
      </c>
      <c r="CD19" s="44"/>
      <c r="CE19" s="17" t="s">
        <v>397</v>
      </c>
      <c r="CF19" s="39"/>
      <c r="CG19" s="254" t="s">
        <v>177</v>
      </c>
      <c r="CH19" s="40">
        <v>18</v>
      </c>
    </row>
    <row r="20" spans="1:86" ht="45.75" customHeight="1" x14ac:dyDescent="0.3">
      <c r="A20" s="59">
        <v>19</v>
      </c>
      <c r="B20" s="268" t="s">
        <v>1</v>
      </c>
      <c r="C20" s="257" t="s">
        <v>56</v>
      </c>
      <c r="D20" s="41"/>
      <c r="E20" s="277" t="s">
        <v>312</v>
      </c>
      <c r="F20" s="42"/>
      <c r="G20" s="254" t="s">
        <v>77</v>
      </c>
      <c r="H20" s="95">
        <v>19</v>
      </c>
      <c r="I20" s="96" t="s">
        <v>3</v>
      </c>
      <c r="J20" s="97" t="s">
        <v>55</v>
      </c>
      <c r="K20" s="98"/>
      <c r="L20" s="123"/>
      <c r="M20" s="100"/>
      <c r="N20" s="101"/>
      <c r="O20" s="40">
        <v>19</v>
      </c>
      <c r="P20" s="268" t="s">
        <v>6</v>
      </c>
      <c r="Q20" s="257" t="s">
        <v>56</v>
      </c>
      <c r="R20" s="44"/>
      <c r="S20" s="19" t="s">
        <v>327</v>
      </c>
      <c r="T20" s="39"/>
      <c r="U20" s="254" t="s">
        <v>77</v>
      </c>
      <c r="V20" s="266">
        <v>19</v>
      </c>
      <c r="W20" s="268" t="s">
        <v>1</v>
      </c>
      <c r="X20" s="252" t="s">
        <v>56</v>
      </c>
      <c r="Y20" s="54"/>
      <c r="Z20" s="30" t="s">
        <v>338</v>
      </c>
      <c r="AA20" s="55"/>
      <c r="AB20" s="254" t="s">
        <v>78</v>
      </c>
      <c r="AC20" s="133">
        <v>19</v>
      </c>
      <c r="AD20" s="268" t="s">
        <v>4</v>
      </c>
      <c r="AE20" s="257" t="s">
        <v>54</v>
      </c>
      <c r="AF20" s="44"/>
      <c r="AG20" s="15" t="s">
        <v>198</v>
      </c>
      <c r="AH20" s="39"/>
      <c r="AI20" s="254" t="s">
        <v>170</v>
      </c>
      <c r="AJ20" s="40">
        <v>19</v>
      </c>
      <c r="AK20" s="254" t="s">
        <v>0</v>
      </c>
      <c r="AL20" s="257" t="s">
        <v>56</v>
      </c>
      <c r="AM20" s="44"/>
      <c r="AN20" s="29" t="s">
        <v>345</v>
      </c>
      <c r="AO20" s="39"/>
      <c r="AP20" s="254" t="s">
        <v>77</v>
      </c>
      <c r="AQ20" s="95">
        <v>19</v>
      </c>
      <c r="AR20" s="96" t="s">
        <v>2</v>
      </c>
      <c r="AS20" s="96"/>
      <c r="AT20" s="96" t="s">
        <v>55</v>
      </c>
      <c r="AU20" s="96"/>
      <c r="AV20" s="162"/>
      <c r="AW20" s="100"/>
      <c r="AX20" s="101"/>
      <c r="AY20" s="40">
        <v>19</v>
      </c>
      <c r="AZ20" s="254" t="s">
        <v>5</v>
      </c>
      <c r="BA20" s="257" t="s">
        <v>56</v>
      </c>
      <c r="BB20" s="44"/>
      <c r="BC20" s="232" t="s">
        <v>256</v>
      </c>
      <c r="BD20" s="39"/>
      <c r="BE20" s="254" t="s">
        <v>77</v>
      </c>
      <c r="BF20" s="40">
        <v>19</v>
      </c>
      <c r="BG20" s="254" t="s">
        <v>0</v>
      </c>
      <c r="BH20" s="257" t="s">
        <v>56</v>
      </c>
      <c r="BI20" s="41"/>
      <c r="BJ20" s="17" t="s">
        <v>217</v>
      </c>
      <c r="BK20" s="42"/>
      <c r="BL20" s="254" t="s">
        <v>77</v>
      </c>
      <c r="BM20" s="95">
        <v>19</v>
      </c>
      <c r="BN20" s="96" t="s">
        <v>3</v>
      </c>
      <c r="BO20" s="111" t="s">
        <v>55</v>
      </c>
      <c r="BP20" s="98"/>
      <c r="BQ20" s="123"/>
      <c r="BR20" s="100"/>
      <c r="BS20" s="101"/>
      <c r="BT20" s="40">
        <v>19</v>
      </c>
      <c r="BU20" s="268" t="s">
        <v>6</v>
      </c>
      <c r="BV20" s="257" t="s">
        <v>56</v>
      </c>
      <c r="BW20" s="44"/>
      <c r="BX20" s="17" t="s">
        <v>386</v>
      </c>
      <c r="BY20" s="39"/>
      <c r="BZ20" s="254" t="s">
        <v>77</v>
      </c>
      <c r="CA20" s="40">
        <v>19</v>
      </c>
      <c r="CB20" s="268" t="s">
        <v>0</v>
      </c>
      <c r="CC20" s="257" t="s">
        <v>56</v>
      </c>
      <c r="CD20" s="41"/>
      <c r="CE20" s="19" t="s">
        <v>398</v>
      </c>
      <c r="CF20" s="42"/>
      <c r="CG20" s="254" t="s">
        <v>177</v>
      </c>
      <c r="CH20" s="40">
        <v>19</v>
      </c>
    </row>
    <row r="21" spans="1:86" ht="45.75" customHeight="1" x14ac:dyDescent="0.3">
      <c r="A21" s="266">
        <v>20</v>
      </c>
      <c r="B21" s="268" t="s">
        <v>2</v>
      </c>
      <c r="C21" s="257" t="s">
        <v>56</v>
      </c>
      <c r="D21" s="44"/>
      <c r="E21" s="19" t="s">
        <v>148</v>
      </c>
      <c r="F21" s="39"/>
      <c r="G21" s="254" t="s">
        <v>78</v>
      </c>
      <c r="H21" s="40">
        <v>20</v>
      </c>
      <c r="I21" s="268" t="s">
        <v>4</v>
      </c>
      <c r="J21" s="257" t="s">
        <v>56</v>
      </c>
      <c r="K21" s="44"/>
      <c r="L21" s="229" t="s">
        <v>401</v>
      </c>
      <c r="M21" s="39"/>
      <c r="N21" s="254" t="s">
        <v>77</v>
      </c>
      <c r="O21" s="40">
        <v>20</v>
      </c>
      <c r="P21" s="268" t="s">
        <v>0</v>
      </c>
      <c r="Q21" s="257" t="s">
        <v>56</v>
      </c>
      <c r="R21" s="44"/>
      <c r="S21" s="35" t="s">
        <v>328</v>
      </c>
      <c r="T21" s="39"/>
      <c r="U21" s="282" t="s">
        <v>77</v>
      </c>
      <c r="V21" s="113">
        <v>20</v>
      </c>
      <c r="W21" s="96" t="s">
        <v>2</v>
      </c>
      <c r="X21" s="97" t="s">
        <v>55</v>
      </c>
      <c r="Y21" s="98"/>
      <c r="Z21" s="163"/>
      <c r="AA21" s="164"/>
      <c r="AB21" s="101"/>
      <c r="AC21" s="40">
        <v>20</v>
      </c>
      <c r="AD21" s="268" t="s">
        <v>5</v>
      </c>
      <c r="AE21" s="257" t="s">
        <v>54</v>
      </c>
      <c r="AF21" s="44"/>
      <c r="AG21" s="228" t="s">
        <v>339</v>
      </c>
      <c r="AH21" s="39"/>
      <c r="AI21" s="254" t="s">
        <v>178</v>
      </c>
      <c r="AJ21" s="40">
        <v>20</v>
      </c>
      <c r="AK21" s="254" t="s">
        <v>1</v>
      </c>
      <c r="AL21" s="257" t="s">
        <v>56</v>
      </c>
      <c r="AM21" s="44"/>
      <c r="AN21" s="17" t="s">
        <v>347</v>
      </c>
      <c r="AO21" s="39"/>
      <c r="AP21" s="254" t="s">
        <v>77</v>
      </c>
      <c r="AQ21" s="95">
        <v>20</v>
      </c>
      <c r="AR21" s="96" t="s">
        <v>3</v>
      </c>
      <c r="AS21" s="96"/>
      <c r="AT21" s="96" t="s">
        <v>55</v>
      </c>
      <c r="AU21" s="96"/>
      <c r="AV21" s="123"/>
      <c r="AW21" s="100"/>
      <c r="AX21" s="101"/>
      <c r="AY21" s="40">
        <v>20</v>
      </c>
      <c r="AZ21" s="254" t="s">
        <v>6</v>
      </c>
      <c r="BA21" s="257" t="s">
        <v>56</v>
      </c>
      <c r="BB21" s="44"/>
      <c r="BC21" s="220" t="s">
        <v>296</v>
      </c>
      <c r="BD21" s="39"/>
      <c r="BE21" s="254" t="s">
        <v>77</v>
      </c>
      <c r="BF21" s="40">
        <v>20</v>
      </c>
      <c r="BG21" s="254" t="s">
        <v>1</v>
      </c>
      <c r="BH21" s="257" t="s">
        <v>56</v>
      </c>
      <c r="BI21" s="41"/>
      <c r="BJ21" s="103"/>
      <c r="BK21" s="42"/>
      <c r="BL21" s="254" t="s">
        <v>77</v>
      </c>
      <c r="BM21" s="40">
        <v>20</v>
      </c>
      <c r="BN21" s="268" t="s">
        <v>4</v>
      </c>
      <c r="BO21" s="257" t="s">
        <v>56</v>
      </c>
      <c r="BP21" s="41"/>
      <c r="BQ21" s="210" t="s">
        <v>375</v>
      </c>
      <c r="BR21" s="42"/>
      <c r="BS21" s="254" t="s">
        <v>77</v>
      </c>
      <c r="BT21" s="40">
        <v>20</v>
      </c>
      <c r="BU21" s="268" t="s">
        <v>0</v>
      </c>
      <c r="BV21" s="257" t="s">
        <v>56</v>
      </c>
      <c r="BW21" s="41"/>
      <c r="BX21" s="228" t="s">
        <v>387</v>
      </c>
      <c r="BY21" s="42"/>
      <c r="BZ21" s="254" t="s">
        <v>77</v>
      </c>
      <c r="CA21" s="95">
        <v>20</v>
      </c>
      <c r="CB21" s="96" t="s">
        <v>1</v>
      </c>
      <c r="CC21" s="111" t="s">
        <v>55</v>
      </c>
      <c r="CD21" s="108"/>
      <c r="CE21" s="120" t="s">
        <v>70</v>
      </c>
      <c r="CF21" s="110"/>
      <c r="CG21" s="101"/>
      <c r="CH21" s="95">
        <v>20</v>
      </c>
    </row>
    <row r="22" spans="1:86" ht="45.75" customHeight="1" x14ac:dyDescent="0.3">
      <c r="A22" s="113">
        <v>21</v>
      </c>
      <c r="B22" s="96" t="s">
        <v>3</v>
      </c>
      <c r="C22" s="97" t="s">
        <v>26</v>
      </c>
      <c r="D22" s="98"/>
      <c r="E22" s="165"/>
      <c r="F22" s="100"/>
      <c r="G22" s="139"/>
      <c r="H22" s="40">
        <v>21</v>
      </c>
      <c r="I22" s="268" t="s">
        <v>5</v>
      </c>
      <c r="J22" s="257" t="s">
        <v>56</v>
      </c>
      <c r="K22" s="44"/>
      <c r="L22" s="271" t="s">
        <v>317</v>
      </c>
      <c r="M22" s="39"/>
      <c r="N22" s="254" t="s">
        <v>77</v>
      </c>
      <c r="O22" s="40">
        <v>21</v>
      </c>
      <c r="P22" s="268" t="s">
        <v>1</v>
      </c>
      <c r="Q22" s="257" t="s">
        <v>56</v>
      </c>
      <c r="R22" s="44"/>
      <c r="S22" s="211" t="s">
        <v>329</v>
      </c>
      <c r="T22" s="39"/>
      <c r="U22" s="283" t="s">
        <v>77</v>
      </c>
      <c r="V22" s="113">
        <v>21</v>
      </c>
      <c r="W22" s="96" t="s">
        <v>3</v>
      </c>
      <c r="X22" s="97" t="s">
        <v>55</v>
      </c>
      <c r="Y22" s="98"/>
      <c r="Z22" s="166" t="s">
        <v>185</v>
      </c>
      <c r="AA22" s="164"/>
      <c r="AB22" s="101"/>
      <c r="AC22" s="266">
        <v>21</v>
      </c>
      <c r="AD22" s="268" t="s">
        <v>6</v>
      </c>
      <c r="AE22" s="257" t="s">
        <v>54</v>
      </c>
      <c r="AF22" s="44"/>
      <c r="AG22" s="201" t="s">
        <v>340</v>
      </c>
      <c r="AH22" s="39"/>
      <c r="AI22" s="254" t="s">
        <v>170</v>
      </c>
      <c r="AJ22" s="95">
        <v>21</v>
      </c>
      <c r="AK22" s="101" t="s">
        <v>2</v>
      </c>
      <c r="AL22" s="97" t="s">
        <v>55</v>
      </c>
      <c r="AM22" s="98"/>
      <c r="AN22" s="202" t="s">
        <v>223</v>
      </c>
      <c r="AO22" s="100"/>
      <c r="AP22" s="101"/>
      <c r="AQ22" s="40">
        <v>21</v>
      </c>
      <c r="AR22" s="268" t="s">
        <v>4</v>
      </c>
      <c r="AS22" s="268"/>
      <c r="AT22" s="268" t="s">
        <v>181</v>
      </c>
      <c r="AU22" s="268"/>
      <c r="AV22" s="17" t="s">
        <v>304</v>
      </c>
      <c r="AW22" s="39"/>
      <c r="AX22" s="254" t="s">
        <v>77</v>
      </c>
      <c r="AY22" s="40">
        <v>21</v>
      </c>
      <c r="AZ22" s="254" t="s">
        <v>0</v>
      </c>
      <c r="BA22" s="257" t="s">
        <v>56</v>
      </c>
      <c r="BB22" s="41"/>
      <c r="BC22" s="228" t="s">
        <v>257</v>
      </c>
      <c r="BD22" s="42"/>
      <c r="BE22" s="254" t="s">
        <v>77</v>
      </c>
      <c r="BF22" s="95">
        <v>21</v>
      </c>
      <c r="BG22" s="101" t="s">
        <v>2</v>
      </c>
      <c r="BH22" s="97" t="s">
        <v>55</v>
      </c>
      <c r="BI22" s="98"/>
      <c r="BJ22" s="123"/>
      <c r="BK22" s="100"/>
      <c r="BL22" s="139"/>
      <c r="BM22" s="40">
        <v>21</v>
      </c>
      <c r="BN22" s="268" t="s">
        <v>5</v>
      </c>
      <c r="BO22" s="257" t="s">
        <v>56</v>
      </c>
      <c r="BP22" s="41"/>
      <c r="BQ22" s="19" t="s">
        <v>376</v>
      </c>
      <c r="BR22" s="42"/>
      <c r="BS22" s="254" t="s">
        <v>77</v>
      </c>
      <c r="BT22" s="40">
        <v>21</v>
      </c>
      <c r="BU22" s="268" t="s">
        <v>1</v>
      </c>
      <c r="BV22" s="257" t="s">
        <v>56</v>
      </c>
      <c r="BW22" s="41"/>
      <c r="BX22" s="105" t="s">
        <v>388</v>
      </c>
      <c r="BY22" s="42"/>
      <c r="BZ22" s="254" t="s">
        <v>77</v>
      </c>
      <c r="CA22" s="95">
        <v>21</v>
      </c>
      <c r="CB22" s="96" t="s">
        <v>2</v>
      </c>
      <c r="CC22" s="111" t="s">
        <v>55</v>
      </c>
      <c r="CD22" s="108"/>
      <c r="CE22" s="123"/>
      <c r="CF22" s="110"/>
      <c r="CG22" s="101"/>
      <c r="CH22" s="95">
        <v>21</v>
      </c>
    </row>
    <row r="23" spans="1:86" ht="45.75" customHeight="1" x14ac:dyDescent="0.3">
      <c r="A23" s="113">
        <v>22</v>
      </c>
      <c r="B23" s="96" t="s">
        <v>4</v>
      </c>
      <c r="C23" s="97" t="s">
        <v>55</v>
      </c>
      <c r="D23" s="98"/>
      <c r="E23" s="205" t="s">
        <v>227</v>
      </c>
      <c r="F23" s="100"/>
      <c r="G23" s="101" t="s">
        <v>170</v>
      </c>
      <c r="H23" s="266">
        <v>22</v>
      </c>
      <c r="I23" s="268" t="s">
        <v>6</v>
      </c>
      <c r="J23" s="257" t="s">
        <v>56</v>
      </c>
      <c r="K23" s="44"/>
      <c r="L23" s="215" t="s">
        <v>318</v>
      </c>
      <c r="M23" s="39"/>
      <c r="N23" s="254" t="s">
        <v>77</v>
      </c>
      <c r="O23" s="95">
        <v>22</v>
      </c>
      <c r="P23" s="96" t="s">
        <v>2</v>
      </c>
      <c r="Q23" s="97" t="s">
        <v>55</v>
      </c>
      <c r="R23" s="98"/>
      <c r="S23" s="167" t="s">
        <v>150</v>
      </c>
      <c r="T23" s="100"/>
      <c r="U23" s="101"/>
      <c r="V23" s="266">
        <v>22</v>
      </c>
      <c r="W23" s="268" t="s">
        <v>4</v>
      </c>
      <c r="X23" s="257" t="s">
        <v>54</v>
      </c>
      <c r="Y23" s="44"/>
      <c r="Z23" s="20" t="s">
        <v>186</v>
      </c>
      <c r="AA23" s="60"/>
      <c r="AB23" s="254" t="s">
        <v>170</v>
      </c>
      <c r="AC23" s="266">
        <v>22</v>
      </c>
      <c r="AD23" s="268" t="s">
        <v>0</v>
      </c>
      <c r="AE23" s="257" t="s">
        <v>54</v>
      </c>
      <c r="AF23" s="44"/>
      <c r="AG23" s="105" t="s">
        <v>289</v>
      </c>
      <c r="AH23" s="39"/>
      <c r="AI23" s="254" t="s">
        <v>170</v>
      </c>
      <c r="AJ23" s="95">
        <v>22</v>
      </c>
      <c r="AK23" s="101" t="s">
        <v>3</v>
      </c>
      <c r="AL23" s="97" t="s">
        <v>55</v>
      </c>
      <c r="AM23" s="98"/>
      <c r="AN23" s="198" t="s">
        <v>202</v>
      </c>
      <c r="AO23" s="100"/>
      <c r="AP23" s="101"/>
      <c r="AQ23" s="95">
        <v>22</v>
      </c>
      <c r="AR23" s="96" t="s">
        <v>5</v>
      </c>
      <c r="AS23" s="96"/>
      <c r="AT23" s="96" t="s">
        <v>26</v>
      </c>
      <c r="AU23" s="96"/>
      <c r="AV23" s="168" t="s">
        <v>305</v>
      </c>
      <c r="AW23" s="169"/>
      <c r="AX23" s="101"/>
      <c r="AY23" s="40">
        <v>22</v>
      </c>
      <c r="AZ23" s="254" t="s">
        <v>1</v>
      </c>
      <c r="BA23" s="268" t="s">
        <v>56</v>
      </c>
      <c r="BB23" s="51"/>
      <c r="BC23" s="102" t="s">
        <v>206</v>
      </c>
      <c r="BD23" s="39"/>
      <c r="BE23" s="254" t="s">
        <v>77</v>
      </c>
      <c r="BF23" s="95">
        <v>22</v>
      </c>
      <c r="BG23" s="101" t="s">
        <v>3</v>
      </c>
      <c r="BH23" s="97" t="s">
        <v>55</v>
      </c>
      <c r="BI23" s="108"/>
      <c r="BJ23" s="170" t="s">
        <v>150</v>
      </c>
      <c r="BK23" s="110"/>
      <c r="BL23" s="139"/>
      <c r="BM23" s="40">
        <v>22</v>
      </c>
      <c r="BN23" s="268" t="s">
        <v>6</v>
      </c>
      <c r="BO23" s="257" t="s">
        <v>56</v>
      </c>
      <c r="BP23" s="44"/>
      <c r="BQ23" s="19" t="s">
        <v>377</v>
      </c>
      <c r="BR23" s="39"/>
      <c r="BS23" s="254" t="s">
        <v>77</v>
      </c>
      <c r="BT23" s="106">
        <v>22</v>
      </c>
      <c r="BU23" s="96" t="s">
        <v>2</v>
      </c>
      <c r="BV23" s="111" t="s">
        <v>55</v>
      </c>
      <c r="BW23" s="115"/>
      <c r="BX23" s="200" t="s">
        <v>209</v>
      </c>
      <c r="BY23" s="100"/>
      <c r="BZ23" s="101"/>
      <c r="CA23" s="106">
        <v>22</v>
      </c>
      <c r="CB23" s="96" t="s">
        <v>3</v>
      </c>
      <c r="CC23" s="111" t="s">
        <v>55</v>
      </c>
      <c r="CD23" s="98"/>
      <c r="CE23" s="171"/>
      <c r="CF23" s="100"/>
      <c r="CG23" s="139"/>
      <c r="CH23" s="95">
        <v>22</v>
      </c>
    </row>
    <row r="24" spans="1:86" ht="45.75" customHeight="1" x14ac:dyDescent="0.3">
      <c r="A24" s="266">
        <v>23</v>
      </c>
      <c r="B24" s="268" t="s">
        <v>5</v>
      </c>
      <c r="C24" s="257" t="s">
        <v>181</v>
      </c>
      <c r="D24" s="44"/>
      <c r="E24" s="232" t="s">
        <v>269</v>
      </c>
      <c r="F24" s="39"/>
      <c r="G24" s="251" t="s">
        <v>77</v>
      </c>
      <c r="H24" s="266">
        <v>23</v>
      </c>
      <c r="I24" s="268" t="s">
        <v>0</v>
      </c>
      <c r="J24" s="257" t="s">
        <v>56</v>
      </c>
      <c r="K24" s="44"/>
      <c r="L24" s="274" t="s">
        <v>319</v>
      </c>
      <c r="M24" s="39"/>
      <c r="N24" s="254" t="s">
        <v>77</v>
      </c>
      <c r="O24" s="95">
        <v>23</v>
      </c>
      <c r="P24" s="96" t="s">
        <v>3</v>
      </c>
      <c r="Q24" s="97" t="s">
        <v>55</v>
      </c>
      <c r="R24" s="98"/>
      <c r="S24" s="172"/>
      <c r="T24" s="100"/>
      <c r="U24" s="101"/>
      <c r="V24" s="266">
        <v>23</v>
      </c>
      <c r="W24" s="268" t="s">
        <v>5</v>
      </c>
      <c r="X24" s="257" t="s">
        <v>54</v>
      </c>
      <c r="Y24" s="44"/>
      <c r="Z24" s="30" t="s">
        <v>187</v>
      </c>
      <c r="AA24" s="39"/>
      <c r="AB24" s="254" t="s">
        <v>170</v>
      </c>
      <c r="AC24" s="40">
        <v>23</v>
      </c>
      <c r="AD24" s="268" t="s">
        <v>1</v>
      </c>
      <c r="AE24" s="257" t="s">
        <v>54</v>
      </c>
      <c r="AF24" s="44"/>
      <c r="AG24" s="103" t="s">
        <v>243</v>
      </c>
      <c r="AH24" s="39"/>
      <c r="AI24" s="254" t="s">
        <v>170</v>
      </c>
      <c r="AJ24" s="95">
        <v>23</v>
      </c>
      <c r="AK24" s="101" t="s">
        <v>4</v>
      </c>
      <c r="AL24" s="97" t="s">
        <v>55</v>
      </c>
      <c r="AM24" s="98"/>
      <c r="AN24" s="121" t="s">
        <v>64</v>
      </c>
      <c r="AO24" s="100"/>
      <c r="AP24" s="101"/>
      <c r="AQ24" s="40">
        <v>23</v>
      </c>
      <c r="AR24" s="268" t="s">
        <v>6</v>
      </c>
      <c r="AS24" s="268"/>
      <c r="AT24" s="268" t="s">
        <v>56</v>
      </c>
      <c r="AU24" s="268"/>
      <c r="AV24" s="214" t="s">
        <v>224</v>
      </c>
      <c r="AW24" s="28"/>
      <c r="AX24" s="268" t="s">
        <v>77</v>
      </c>
      <c r="AY24" s="95">
        <v>23</v>
      </c>
      <c r="AZ24" s="101" t="s">
        <v>2</v>
      </c>
      <c r="BA24" s="97" t="s">
        <v>55</v>
      </c>
      <c r="BB24" s="98"/>
      <c r="BC24" s="121" t="s">
        <v>67</v>
      </c>
      <c r="BD24" s="100"/>
      <c r="BE24" s="101"/>
      <c r="BF24" s="267">
        <v>23</v>
      </c>
      <c r="BG24" s="254" t="s">
        <v>4</v>
      </c>
      <c r="BH24" s="257" t="s">
        <v>21</v>
      </c>
      <c r="BI24" s="41"/>
      <c r="BJ24" s="17" t="s">
        <v>263</v>
      </c>
      <c r="BK24" s="42"/>
      <c r="BL24" s="254" t="s">
        <v>78</v>
      </c>
      <c r="BM24" s="40">
        <v>23</v>
      </c>
      <c r="BN24" s="268" t="s">
        <v>0</v>
      </c>
      <c r="BO24" s="257" t="s">
        <v>56</v>
      </c>
      <c r="BP24" s="41"/>
      <c r="BQ24" s="19" t="s">
        <v>345</v>
      </c>
      <c r="BR24" s="42"/>
      <c r="BS24" s="254" t="s">
        <v>77</v>
      </c>
      <c r="BT24" s="106">
        <v>23</v>
      </c>
      <c r="BU24" s="96" t="s">
        <v>3</v>
      </c>
      <c r="BV24" s="111" t="s">
        <v>55</v>
      </c>
      <c r="BW24" s="98"/>
      <c r="BX24" s="174" t="s">
        <v>188</v>
      </c>
      <c r="BY24" s="110"/>
      <c r="BZ24" s="101"/>
      <c r="CA24" s="267">
        <v>23</v>
      </c>
      <c r="CB24" s="268" t="s">
        <v>4</v>
      </c>
      <c r="CC24" s="257" t="s">
        <v>56</v>
      </c>
      <c r="CD24" s="41"/>
      <c r="CE24" s="227" t="s">
        <v>399</v>
      </c>
      <c r="CF24" s="42"/>
      <c r="CG24" s="254" t="s">
        <v>177</v>
      </c>
      <c r="CH24" s="40">
        <v>23</v>
      </c>
    </row>
    <row r="25" spans="1:86" ht="45.75" customHeight="1" x14ac:dyDescent="0.3">
      <c r="A25" s="266">
        <v>24</v>
      </c>
      <c r="B25" s="268" t="s">
        <v>6</v>
      </c>
      <c r="C25" s="257" t="s">
        <v>181</v>
      </c>
      <c r="D25" s="44"/>
      <c r="E25" s="19" t="s">
        <v>278</v>
      </c>
      <c r="F25" s="39"/>
      <c r="G25" s="254" t="s">
        <v>77</v>
      </c>
      <c r="H25" s="40">
        <v>24</v>
      </c>
      <c r="I25" s="268" t="s">
        <v>1</v>
      </c>
      <c r="J25" s="257" t="s">
        <v>56</v>
      </c>
      <c r="K25" s="44"/>
      <c r="L25" s="233" t="s">
        <v>320</v>
      </c>
      <c r="M25" s="39"/>
      <c r="N25" s="254" t="s">
        <v>77</v>
      </c>
      <c r="O25" s="40">
        <v>24</v>
      </c>
      <c r="P25" s="268" t="s">
        <v>4</v>
      </c>
      <c r="Q25" s="257" t="s">
        <v>56</v>
      </c>
      <c r="R25" s="44"/>
      <c r="S25" s="28" t="s">
        <v>195</v>
      </c>
      <c r="T25" s="39"/>
      <c r="U25" s="254" t="s">
        <v>77</v>
      </c>
      <c r="V25" s="266">
        <v>24</v>
      </c>
      <c r="W25" s="268" t="s">
        <v>6</v>
      </c>
      <c r="X25" s="257" t="s">
        <v>54</v>
      </c>
      <c r="Y25" s="44"/>
      <c r="Z25" s="30" t="s">
        <v>230</v>
      </c>
      <c r="AA25" s="39"/>
      <c r="AB25" s="254" t="s">
        <v>170</v>
      </c>
      <c r="AC25" s="95">
        <v>24</v>
      </c>
      <c r="AD25" s="96" t="s">
        <v>2</v>
      </c>
      <c r="AE25" s="97" t="s">
        <v>55</v>
      </c>
      <c r="AF25" s="98"/>
      <c r="AG25" s="171"/>
      <c r="AH25" s="100"/>
      <c r="AI25" s="101"/>
      <c r="AJ25" s="40">
        <v>24</v>
      </c>
      <c r="AK25" s="254" t="s">
        <v>5</v>
      </c>
      <c r="AL25" s="268" t="s">
        <v>56</v>
      </c>
      <c r="AM25" s="51"/>
      <c r="AN25" s="28" t="s">
        <v>303</v>
      </c>
      <c r="AO25" s="39"/>
      <c r="AP25" s="254" t="s">
        <v>77</v>
      </c>
      <c r="AQ25" s="40">
        <v>24</v>
      </c>
      <c r="AR25" s="268" t="s">
        <v>0</v>
      </c>
      <c r="AS25" s="268"/>
      <c r="AT25" s="268" t="s">
        <v>56</v>
      </c>
      <c r="AU25" s="268"/>
      <c r="AV25" s="30" t="s">
        <v>293</v>
      </c>
      <c r="AW25" s="15"/>
      <c r="AX25" s="268" t="s">
        <v>77</v>
      </c>
      <c r="AY25" s="95">
        <v>24</v>
      </c>
      <c r="AZ25" s="101" t="s">
        <v>3</v>
      </c>
      <c r="BA25" s="96" t="s">
        <v>55</v>
      </c>
      <c r="BB25" s="115"/>
      <c r="BC25" s="123"/>
      <c r="BD25" s="100"/>
      <c r="BE25" s="101"/>
      <c r="BF25" s="267">
        <v>24</v>
      </c>
      <c r="BG25" s="254" t="s">
        <v>5</v>
      </c>
      <c r="BH25" s="257" t="s">
        <v>54</v>
      </c>
      <c r="BI25" s="44"/>
      <c r="BJ25" s="173" t="s">
        <v>245</v>
      </c>
      <c r="BK25" s="39"/>
      <c r="BL25" s="254" t="s">
        <v>170</v>
      </c>
      <c r="BM25" s="40">
        <v>24</v>
      </c>
      <c r="BN25" s="268" t="s">
        <v>1</v>
      </c>
      <c r="BO25" s="257" t="s">
        <v>56</v>
      </c>
      <c r="BP25" s="41"/>
      <c r="BQ25" s="232" t="s">
        <v>378</v>
      </c>
      <c r="BR25" s="42"/>
      <c r="BS25" s="254" t="s">
        <v>77</v>
      </c>
      <c r="BT25" s="106">
        <v>24</v>
      </c>
      <c r="BU25" s="96" t="s">
        <v>4</v>
      </c>
      <c r="BV25" s="111" t="s">
        <v>55</v>
      </c>
      <c r="BW25" s="108"/>
      <c r="BX25" s="147" t="s">
        <v>172</v>
      </c>
      <c r="BY25" s="110"/>
      <c r="BZ25" s="101"/>
      <c r="CA25" s="267">
        <v>24</v>
      </c>
      <c r="CB25" s="268" t="s">
        <v>5</v>
      </c>
      <c r="CC25" s="257" t="s">
        <v>56</v>
      </c>
      <c r="CD25" s="41"/>
      <c r="CE25" s="235" t="s">
        <v>400</v>
      </c>
      <c r="CF25" s="42"/>
      <c r="CG25" s="254" t="s">
        <v>170</v>
      </c>
      <c r="CH25" s="40">
        <v>24</v>
      </c>
    </row>
    <row r="26" spans="1:86" ht="45.75" customHeight="1" x14ac:dyDescent="0.3">
      <c r="A26" s="266">
        <v>25</v>
      </c>
      <c r="B26" s="268" t="s">
        <v>0</v>
      </c>
      <c r="C26" s="257" t="s">
        <v>56</v>
      </c>
      <c r="D26" s="44"/>
      <c r="E26" s="17" t="s">
        <v>253</v>
      </c>
      <c r="F26" s="39"/>
      <c r="G26" s="254" t="s">
        <v>77</v>
      </c>
      <c r="H26" s="95">
        <v>25</v>
      </c>
      <c r="I26" s="96" t="s">
        <v>2</v>
      </c>
      <c r="J26" s="97" t="s">
        <v>55</v>
      </c>
      <c r="K26" s="98"/>
      <c r="L26" s="141"/>
      <c r="M26" s="100"/>
      <c r="N26" s="101"/>
      <c r="O26" s="40">
        <v>25</v>
      </c>
      <c r="P26" s="268" t="s">
        <v>5</v>
      </c>
      <c r="Q26" s="257" t="s">
        <v>56</v>
      </c>
      <c r="R26" s="44"/>
      <c r="S26" s="29" t="s">
        <v>271</v>
      </c>
      <c r="T26" s="39"/>
      <c r="U26" s="254" t="s">
        <v>77</v>
      </c>
      <c r="V26" s="266">
        <v>25</v>
      </c>
      <c r="W26" s="268" t="s">
        <v>0</v>
      </c>
      <c r="X26" s="257" t="s">
        <v>54</v>
      </c>
      <c r="Y26" s="44"/>
      <c r="Z26" s="35" t="s">
        <v>285</v>
      </c>
      <c r="AA26" s="39"/>
      <c r="AB26" s="254" t="s">
        <v>170</v>
      </c>
      <c r="AC26" s="95">
        <v>25</v>
      </c>
      <c r="AD26" s="96" t="s">
        <v>3</v>
      </c>
      <c r="AE26" s="97" t="s">
        <v>55</v>
      </c>
      <c r="AF26" s="108"/>
      <c r="AG26" s="171"/>
      <c r="AH26" s="175"/>
      <c r="AI26" s="176"/>
      <c r="AJ26" s="177">
        <v>25</v>
      </c>
      <c r="AK26" s="178" t="s">
        <v>6</v>
      </c>
      <c r="AL26" s="179" t="s">
        <v>56</v>
      </c>
      <c r="AM26" s="180"/>
      <c r="AN26" s="30" t="s">
        <v>204</v>
      </c>
      <c r="AO26" s="39"/>
      <c r="AP26" s="254" t="s">
        <v>77</v>
      </c>
      <c r="AQ26" s="40">
        <v>25</v>
      </c>
      <c r="AR26" s="268" t="s">
        <v>1</v>
      </c>
      <c r="AS26" s="268"/>
      <c r="AT26" s="268" t="s">
        <v>56</v>
      </c>
      <c r="AU26" s="268"/>
      <c r="AV26" s="30" t="s">
        <v>244</v>
      </c>
      <c r="AW26" s="39"/>
      <c r="AX26" s="254" t="s">
        <v>77</v>
      </c>
      <c r="AY26" s="40">
        <v>25</v>
      </c>
      <c r="AZ26" s="254" t="s">
        <v>4</v>
      </c>
      <c r="BA26" s="257" t="s">
        <v>56</v>
      </c>
      <c r="BB26" s="44"/>
      <c r="BC26" s="28" t="s">
        <v>364</v>
      </c>
      <c r="BD26" s="39"/>
      <c r="BE26" s="254" t="s">
        <v>77</v>
      </c>
      <c r="BF26" s="40">
        <v>25</v>
      </c>
      <c r="BG26" s="254" t="s">
        <v>6</v>
      </c>
      <c r="BH26" s="257" t="s">
        <v>54</v>
      </c>
      <c r="BI26" s="44"/>
      <c r="BJ26" s="208" t="s">
        <v>225</v>
      </c>
      <c r="BK26" s="39"/>
      <c r="BL26" s="254" t="s">
        <v>170</v>
      </c>
      <c r="BM26" s="95">
        <v>25</v>
      </c>
      <c r="BN26" s="96" t="s">
        <v>2</v>
      </c>
      <c r="BO26" s="111" t="s">
        <v>55</v>
      </c>
      <c r="BP26" s="98"/>
      <c r="BQ26" s="126"/>
      <c r="BR26" s="100"/>
      <c r="BS26" s="101"/>
      <c r="BT26" s="267">
        <v>25</v>
      </c>
      <c r="BU26" s="268" t="s">
        <v>5</v>
      </c>
      <c r="BV26" s="257" t="s">
        <v>181</v>
      </c>
      <c r="BW26" s="41"/>
      <c r="BX26" s="17" t="s">
        <v>273</v>
      </c>
      <c r="BY26" s="42"/>
      <c r="BZ26" s="254" t="s">
        <v>77</v>
      </c>
      <c r="CA26" s="40">
        <v>25</v>
      </c>
      <c r="CB26" s="268" t="s">
        <v>6</v>
      </c>
      <c r="CC26" s="257" t="s">
        <v>54</v>
      </c>
      <c r="CD26" s="44"/>
      <c r="CE26" s="181" t="s">
        <v>162</v>
      </c>
      <c r="CF26" s="39"/>
      <c r="CG26" s="254" t="s">
        <v>170</v>
      </c>
      <c r="CH26" s="40">
        <v>25</v>
      </c>
    </row>
    <row r="27" spans="1:86" ht="45.75" customHeight="1" x14ac:dyDescent="0.3">
      <c r="A27" s="266">
        <v>26</v>
      </c>
      <c r="B27" s="268" t="s">
        <v>1</v>
      </c>
      <c r="C27" s="257" t="s">
        <v>181</v>
      </c>
      <c r="D27" s="44"/>
      <c r="E27" s="220" t="s">
        <v>279</v>
      </c>
      <c r="F27" s="39"/>
      <c r="G27" s="254" t="s">
        <v>77</v>
      </c>
      <c r="H27" s="95">
        <v>26</v>
      </c>
      <c r="I27" s="96" t="s">
        <v>3</v>
      </c>
      <c r="J27" s="97" t="s">
        <v>55</v>
      </c>
      <c r="K27" s="98"/>
      <c r="L27" s="182"/>
      <c r="M27" s="100"/>
      <c r="N27" s="101"/>
      <c r="O27" s="40">
        <v>26</v>
      </c>
      <c r="P27" s="268" t="s">
        <v>6</v>
      </c>
      <c r="Q27" s="257" t="s">
        <v>56</v>
      </c>
      <c r="R27" s="44"/>
      <c r="S27" s="17" t="s">
        <v>284</v>
      </c>
      <c r="T27" s="39"/>
      <c r="U27" s="254" t="s">
        <v>77</v>
      </c>
      <c r="V27" s="266">
        <v>26</v>
      </c>
      <c r="W27" s="268" t="s">
        <v>1</v>
      </c>
      <c r="X27" s="257" t="s">
        <v>54</v>
      </c>
      <c r="Y27" s="54"/>
      <c r="Z27" s="196" t="s">
        <v>189</v>
      </c>
      <c r="AA27" s="55"/>
      <c r="AB27" s="254" t="s">
        <v>170</v>
      </c>
      <c r="AC27" s="40">
        <v>26</v>
      </c>
      <c r="AD27" s="268" t="s">
        <v>4</v>
      </c>
      <c r="AE27" s="257" t="s">
        <v>56</v>
      </c>
      <c r="AF27" s="44"/>
      <c r="AG27" s="19" t="s">
        <v>199</v>
      </c>
      <c r="AH27" s="39"/>
      <c r="AI27" s="254" t="s">
        <v>78</v>
      </c>
      <c r="AJ27" s="40">
        <v>26</v>
      </c>
      <c r="AK27" s="254" t="s">
        <v>0</v>
      </c>
      <c r="AL27" s="257" t="s">
        <v>56</v>
      </c>
      <c r="AM27" s="44"/>
      <c r="AN27" s="17" t="s">
        <v>291</v>
      </c>
      <c r="AO27" s="39"/>
      <c r="AP27" s="254" t="s">
        <v>77</v>
      </c>
      <c r="AQ27" s="95">
        <v>26</v>
      </c>
      <c r="AR27" s="96" t="s">
        <v>2</v>
      </c>
      <c r="AS27" s="183"/>
      <c r="AT27" s="96" t="s">
        <v>55</v>
      </c>
      <c r="AU27" s="183"/>
      <c r="AV27" s="184"/>
      <c r="AW27" s="100"/>
      <c r="AX27" s="101"/>
      <c r="AY27" s="40">
        <v>26</v>
      </c>
      <c r="AZ27" s="254" t="s">
        <v>5</v>
      </c>
      <c r="BA27" s="257" t="s">
        <v>56</v>
      </c>
      <c r="BB27" s="44"/>
      <c r="BC27" s="19" t="s">
        <v>365</v>
      </c>
      <c r="BD27" s="39"/>
      <c r="BE27" s="254" t="s">
        <v>77</v>
      </c>
      <c r="BF27" s="40">
        <v>26</v>
      </c>
      <c r="BG27" s="254" t="s">
        <v>0</v>
      </c>
      <c r="BH27" s="257" t="s">
        <v>54</v>
      </c>
      <c r="BI27" s="41"/>
      <c r="BJ27" s="35" t="s">
        <v>299</v>
      </c>
      <c r="BK27" s="42"/>
      <c r="BL27" s="254" t="s">
        <v>170</v>
      </c>
      <c r="BM27" s="95">
        <v>26</v>
      </c>
      <c r="BN27" s="96" t="s">
        <v>3</v>
      </c>
      <c r="BO27" s="111" t="s">
        <v>55</v>
      </c>
      <c r="BP27" s="98"/>
      <c r="BQ27" s="161"/>
      <c r="BR27" s="100"/>
      <c r="BS27" s="139"/>
      <c r="BT27" s="40">
        <v>26</v>
      </c>
      <c r="BU27" s="268" t="s">
        <v>6</v>
      </c>
      <c r="BV27" s="257" t="s">
        <v>181</v>
      </c>
      <c r="BW27" s="44"/>
      <c r="BX27" s="185" t="s">
        <v>302</v>
      </c>
      <c r="BY27" s="39"/>
      <c r="BZ27" s="254" t="s">
        <v>77</v>
      </c>
      <c r="CA27" s="40">
        <v>26</v>
      </c>
      <c r="CB27" s="268" t="s">
        <v>0</v>
      </c>
      <c r="CC27" s="257" t="s">
        <v>54</v>
      </c>
      <c r="CD27" s="41"/>
      <c r="CE27" s="185" t="s">
        <v>147</v>
      </c>
      <c r="CF27" s="42"/>
      <c r="CG27" s="254" t="s">
        <v>170</v>
      </c>
      <c r="CH27" s="40">
        <v>26</v>
      </c>
    </row>
    <row r="28" spans="1:86" ht="45.75" customHeight="1" x14ac:dyDescent="0.3">
      <c r="A28" s="113">
        <v>27</v>
      </c>
      <c r="B28" s="96" t="s">
        <v>2</v>
      </c>
      <c r="C28" s="97" t="s">
        <v>26</v>
      </c>
      <c r="D28" s="98"/>
      <c r="E28" s="123"/>
      <c r="F28" s="100"/>
      <c r="G28" s="101"/>
      <c r="H28" s="40">
        <v>27</v>
      </c>
      <c r="I28" s="268" t="s">
        <v>4</v>
      </c>
      <c r="J28" s="257" t="s">
        <v>56</v>
      </c>
      <c r="K28" s="44"/>
      <c r="L28" s="224" t="s">
        <v>229</v>
      </c>
      <c r="M28" s="39"/>
      <c r="N28" s="254" t="s">
        <v>77</v>
      </c>
      <c r="O28" s="40">
        <v>27</v>
      </c>
      <c r="P28" s="268" t="s">
        <v>0</v>
      </c>
      <c r="Q28" s="257" t="s">
        <v>56</v>
      </c>
      <c r="R28" s="44"/>
      <c r="S28" s="30" t="s">
        <v>220</v>
      </c>
      <c r="T28" s="39"/>
      <c r="U28" s="254" t="s">
        <v>77</v>
      </c>
      <c r="V28" s="113">
        <v>27</v>
      </c>
      <c r="W28" s="96" t="s">
        <v>2</v>
      </c>
      <c r="X28" s="97" t="s">
        <v>55</v>
      </c>
      <c r="Y28" s="98"/>
      <c r="Z28" s="186"/>
      <c r="AA28" s="100"/>
      <c r="AB28" s="101"/>
      <c r="AC28" s="40">
        <v>27</v>
      </c>
      <c r="AD28" s="268" t="s">
        <v>5</v>
      </c>
      <c r="AE28" s="257" t="s">
        <v>56</v>
      </c>
      <c r="AF28" s="44"/>
      <c r="AG28" s="19" t="s">
        <v>273</v>
      </c>
      <c r="AH28" s="39"/>
      <c r="AI28" s="251" t="s">
        <v>77</v>
      </c>
      <c r="AJ28" s="40">
        <v>27</v>
      </c>
      <c r="AK28" s="254" t="s">
        <v>1</v>
      </c>
      <c r="AL28" s="257" t="s">
        <v>56</v>
      </c>
      <c r="AM28" s="44"/>
      <c r="AN28" s="36" t="s">
        <v>190</v>
      </c>
      <c r="AO28" s="39"/>
      <c r="AP28" s="254" t="s">
        <v>77</v>
      </c>
      <c r="AQ28" s="95">
        <v>27</v>
      </c>
      <c r="AR28" s="96" t="s">
        <v>3</v>
      </c>
      <c r="AS28" s="96"/>
      <c r="AT28" s="96" t="s">
        <v>55</v>
      </c>
      <c r="AU28" s="96"/>
      <c r="AV28" s="104"/>
      <c r="AW28" s="100"/>
      <c r="AX28" s="101"/>
      <c r="AY28" s="40">
        <v>27</v>
      </c>
      <c r="AZ28" s="254" t="s">
        <v>6</v>
      </c>
      <c r="BA28" s="257" t="s">
        <v>56</v>
      </c>
      <c r="BB28" s="44"/>
      <c r="BC28" s="102" t="s">
        <v>366</v>
      </c>
      <c r="BD28" s="39"/>
      <c r="BE28" s="254" t="s">
        <v>77</v>
      </c>
      <c r="BF28" s="40">
        <v>27</v>
      </c>
      <c r="BG28" s="254" t="s">
        <v>1</v>
      </c>
      <c r="BH28" s="257" t="s">
        <v>54</v>
      </c>
      <c r="BI28" s="41"/>
      <c r="BJ28" s="17" t="s">
        <v>140</v>
      </c>
      <c r="BK28" s="42"/>
      <c r="BL28" s="254" t="s">
        <v>170</v>
      </c>
      <c r="BM28" s="40">
        <v>27</v>
      </c>
      <c r="BN28" s="268" t="s">
        <v>4</v>
      </c>
      <c r="BO28" s="257" t="s">
        <v>56</v>
      </c>
      <c r="BP28" s="41"/>
      <c r="BQ28" s="209" t="s">
        <v>218</v>
      </c>
      <c r="BR28" s="42"/>
      <c r="BS28" s="254" t="s">
        <v>77</v>
      </c>
      <c r="BT28" s="40">
        <v>27</v>
      </c>
      <c r="BU28" s="268" t="s">
        <v>0</v>
      </c>
      <c r="BV28" s="257" t="s">
        <v>181</v>
      </c>
      <c r="BW28" s="41"/>
      <c r="BX28" s="17" t="s">
        <v>248</v>
      </c>
      <c r="BY28" s="42"/>
      <c r="BZ28" s="254" t="s">
        <v>77</v>
      </c>
      <c r="CA28" s="40">
        <v>27</v>
      </c>
      <c r="CB28" s="268" t="s">
        <v>1</v>
      </c>
      <c r="CC28" s="257" t="s">
        <v>54</v>
      </c>
      <c r="CD28" s="41"/>
      <c r="CE28" s="185" t="s">
        <v>160</v>
      </c>
      <c r="CF28" s="42"/>
      <c r="CG28" s="254" t="s">
        <v>170</v>
      </c>
      <c r="CH28" s="40">
        <v>27</v>
      </c>
    </row>
    <row r="29" spans="1:86" ht="45.75" customHeight="1" x14ac:dyDescent="0.3">
      <c r="A29" s="113">
        <v>28</v>
      </c>
      <c r="B29" s="96" t="s">
        <v>3</v>
      </c>
      <c r="C29" s="97" t="s">
        <v>26</v>
      </c>
      <c r="D29" s="98"/>
      <c r="E29" s="135"/>
      <c r="F29" s="100"/>
      <c r="G29" s="101"/>
      <c r="H29" s="40">
        <v>28</v>
      </c>
      <c r="I29" s="268" t="s">
        <v>5</v>
      </c>
      <c r="J29" s="257" t="s">
        <v>56</v>
      </c>
      <c r="K29" s="44"/>
      <c r="L29" s="272" t="s">
        <v>281</v>
      </c>
      <c r="M29" s="39"/>
      <c r="N29" s="254" t="s">
        <v>77</v>
      </c>
      <c r="O29" s="40">
        <v>28</v>
      </c>
      <c r="P29" s="268" t="s">
        <v>1</v>
      </c>
      <c r="Q29" s="257" t="s">
        <v>56</v>
      </c>
      <c r="R29" s="44"/>
      <c r="S29" s="242" t="s">
        <v>261</v>
      </c>
      <c r="T29" s="39"/>
      <c r="U29" s="254" t="s">
        <v>77</v>
      </c>
      <c r="V29" s="113">
        <v>28</v>
      </c>
      <c r="W29" s="96" t="s">
        <v>3</v>
      </c>
      <c r="X29" s="97" t="s">
        <v>55</v>
      </c>
      <c r="Y29" s="98"/>
      <c r="Z29" s="187"/>
      <c r="AA29" s="100"/>
      <c r="AB29" s="101"/>
      <c r="AC29" s="266">
        <v>28</v>
      </c>
      <c r="AD29" s="268" t="s">
        <v>6</v>
      </c>
      <c r="AE29" s="257" t="s">
        <v>56</v>
      </c>
      <c r="AF29" s="44"/>
      <c r="AG29" s="20" t="s">
        <v>280</v>
      </c>
      <c r="AH29" s="39"/>
      <c r="AI29" s="254" t="s">
        <v>77</v>
      </c>
      <c r="AJ29" s="40">
        <v>28</v>
      </c>
      <c r="AK29" s="254" t="s">
        <v>2</v>
      </c>
      <c r="AL29" s="257" t="s">
        <v>56</v>
      </c>
      <c r="AM29" s="41"/>
      <c r="AN29" s="17" t="s">
        <v>203</v>
      </c>
      <c r="AO29" s="39"/>
      <c r="AP29" s="254" t="s">
        <v>78</v>
      </c>
      <c r="AQ29" s="40">
        <v>28</v>
      </c>
      <c r="AR29" s="268" t="s">
        <v>4</v>
      </c>
      <c r="AS29" s="268"/>
      <c r="AT29" s="268" t="s">
        <v>21</v>
      </c>
      <c r="AU29" s="268"/>
      <c r="AV29" s="15" t="s">
        <v>356</v>
      </c>
      <c r="AW29" s="51"/>
      <c r="AX29" s="268" t="s">
        <v>77</v>
      </c>
      <c r="AY29" s="40">
        <v>28</v>
      </c>
      <c r="AZ29" s="254" t="s">
        <v>0</v>
      </c>
      <c r="BA29" s="257" t="s">
        <v>21</v>
      </c>
      <c r="BB29" s="41"/>
      <c r="BC29" s="229" t="s">
        <v>367</v>
      </c>
      <c r="BD29" s="42"/>
      <c r="BE29" s="254" t="s">
        <v>77</v>
      </c>
      <c r="BF29" s="95">
        <v>28</v>
      </c>
      <c r="BG29" s="101" t="s">
        <v>2</v>
      </c>
      <c r="BH29" s="97" t="s">
        <v>26</v>
      </c>
      <c r="BI29" s="108"/>
      <c r="BJ29" s="123"/>
      <c r="BK29" s="110"/>
      <c r="BL29" s="101"/>
      <c r="BM29" s="40">
        <v>28</v>
      </c>
      <c r="BN29" s="268" t="s">
        <v>5</v>
      </c>
      <c r="BO29" s="257" t="s">
        <v>56</v>
      </c>
      <c r="BP29" s="41"/>
      <c r="BQ29" s="224" t="s">
        <v>276</v>
      </c>
      <c r="BR29" s="42"/>
      <c r="BS29" s="254" t="s">
        <v>77</v>
      </c>
      <c r="BT29" s="40">
        <v>28</v>
      </c>
      <c r="BU29" s="268" t="s">
        <v>1</v>
      </c>
      <c r="BV29" s="257" t="s">
        <v>181</v>
      </c>
      <c r="BW29" s="41"/>
      <c r="BX29" s="102" t="s">
        <v>249</v>
      </c>
      <c r="BY29" s="42"/>
      <c r="BZ29" s="254" t="s">
        <v>77</v>
      </c>
      <c r="CA29" s="95">
        <v>28</v>
      </c>
      <c r="CB29" s="96" t="s">
        <v>2</v>
      </c>
      <c r="CC29" s="97" t="s">
        <v>55</v>
      </c>
      <c r="CD29" s="108"/>
      <c r="CE29" s="112"/>
      <c r="CF29" s="110"/>
      <c r="CG29" s="101"/>
      <c r="CH29" s="95">
        <v>28</v>
      </c>
    </row>
    <row r="30" spans="1:86" ht="45.75" customHeight="1" x14ac:dyDescent="0.3">
      <c r="A30" s="113">
        <v>29</v>
      </c>
      <c r="B30" s="96" t="s">
        <v>4</v>
      </c>
      <c r="C30" s="97" t="s">
        <v>55</v>
      </c>
      <c r="D30" s="98"/>
      <c r="E30" s="120" t="s">
        <v>58</v>
      </c>
      <c r="F30" s="100"/>
      <c r="G30" s="101"/>
      <c r="H30" s="266">
        <v>29</v>
      </c>
      <c r="I30" s="268" t="s">
        <v>6</v>
      </c>
      <c r="J30" s="257" t="s">
        <v>181</v>
      </c>
      <c r="K30" s="44"/>
      <c r="L30" s="29" t="s">
        <v>403</v>
      </c>
      <c r="M30" s="39"/>
      <c r="N30" s="254" t="s">
        <v>77</v>
      </c>
      <c r="O30" s="95">
        <v>29</v>
      </c>
      <c r="P30" s="96" t="s">
        <v>2</v>
      </c>
      <c r="Q30" s="97" t="s">
        <v>55</v>
      </c>
      <c r="R30" s="98"/>
      <c r="S30" s="188" t="s">
        <v>144</v>
      </c>
      <c r="T30" s="100"/>
      <c r="U30" s="101"/>
      <c r="V30" s="266">
        <v>29</v>
      </c>
      <c r="W30" s="268" t="s">
        <v>4</v>
      </c>
      <c r="X30" s="257" t="s">
        <v>22</v>
      </c>
      <c r="Y30" s="41"/>
      <c r="Z30" s="160" t="s">
        <v>212</v>
      </c>
      <c r="AA30" s="42"/>
      <c r="AB30" s="254" t="s">
        <v>170</v>
      </c>
      <c r="AC30" s="266">
        <v>29</v>
      </c>
      <c r="AD30" s="268" t="s">
        <v>0</v>
      </c>
      <c r="AE30" s="257" t="s">
        <v>181</v>
      </c>
      <c r="AF30" s="44"/>
      <c r="AG30" s="154"/>
      <c r="AH30" s="39"/>
      <c r="AI30" s="254" t="s">
        <v>77</v>
      </c>
      <c r="AJ30" s="95">
        <v>29</v>
      </c>
      <c r="AK30" s="101" t="s">
        <v>3</v>
      </c>
      <c r="AL30" s="97" t="s">
        <v>26</v>
      </c>
      <c r="AM30" s="98"/>
      <c r="AN30" s="132"/>
      <c r="AO30" s="100"/>
      <c r="AP30" s="101"/>
      <c r="AQ30" s="40">
        <v>29</v>
      </c>
      <c r="AR30" s="268" t="s">
        <v>5</v>
      </c>
      <c r="AS30" s="268"/>
      <c r="AT30" s="268" t="s">
        <v>181</v>
      </c>
      <c r="AU30" s="268"/>
      <c r="AV30" s="15" t="s">
        <v>357</v>
      </c>
      <c r="AW30" s="51"/>
      <c r="AX30" s="268" t="s">
        <v>77</v>
      </c>
      <c r="AY30" s="40">
        <v>29</v>
      </c>
      <c r="AZ30" s="254" t="s">
        <v>1</v>
      </c>
      <c r="BA30" s="257" t="s">
        <v>181</v>
      </c>
      <c r="BB30" s="41"/>
      <c r="BC30" s="229" t="s">
        <v>368</v>
      </c>
      <c r="BD30" s="42"/>
      <c r="BE30" s="254" t="s">
        <v>77</v>
      </c>
      <c r="BF30" s="95">
        <v>29</v>
      </c>
      <c r="BG30" s="101" t="s">
        <v>3</v>
      </c>
      <c r="BH30" s="97" t="s">
        <v>26</v>
      </c>
      <c r="BI30" s="108"/>
      <c r="BJ30" s="109" t="s">
        <v>72</v>
      </c>
      <c r="BK30" s="110"/>
      <c r="BL30" s="101"/>
      <c r="BM30" s="40">
        <v>29</v>
      </c>
      <c r="BN30" s="268" t="s">
        <v>6</v>
      </c>
      <c r="BO30" s="257" t="s">
        <v>56</v>
      </c>
      <c r="BP30" s="44"/>
      <c r="BQ30" s="19" t="s">
        <v>291</v>
      </c>
      <c r="BR30" s="39"/>
      <c r="BS30" s="254" t="s">
        <v>77</v>
      </c>
      <c r="BT30" s="95">
        <v>29</v>
      </c>
      <c r="BU30" s="96" t="s">
        <v>2</v>
      </c>
      <c r="BV30" s="111" t="s">
        <v>55</v>
      </c>
      <c r="BW30" s="108"/>
      <c r="BX30" s="123"/>
      <c r="BY30" s="110"/>
      <c r="BZ30" s="101"/>
      <c r="CA30" s="106">
        <v>29</v>
      </c>
      <c r="CB30" s="96" t="s">
        <v>3</v>
      </c>
      <c r="CC30" s="97" t="s">
        <v>55</v>
      </c>
      <c r="CD30" s="98"/>
      <c r="CE30" s="112"/>
      <c r="CF30" s="100"/>
      <c r="CG30" s="101"/>
      <c r="CH30" s="95">
        <v>29</v>
      </c>
    </row>
    <row r="31" spans="1:86" ht="45.75" customHeight="1" x14ac:dyDescent="0.3">
      <c r="A31" s="113">
        <v>30</v>
      </c>
      <c r="B31" s="96" t="s">
        <v>5</v>
      </c>
      <c r="C31" s="97" t="s">
        <v>26</v>
      </c>
      <c r="D31" s="98"/>
      <c r="E31" s="120" t="s">
        <v>192</v>
      </c>
      <c r="F31" s="100"/>
      <c r="G31" s="101"/>
      <c r="H31" s="266">
        <v>30</v>
      </c>
      <c r="I31" s="268" t="s">
        <v>0</v>
      </c>
      <c r="J31" s="257" t="s">
        <v>181</v>
      </c>
      <c r="K31" s="44"/>
      <c r="L31" s="29" t="s">
        <v>282</v>
      </c>
      <c r="M31" s="39"/>
      <c r="N31" s="254" t="s">
        <v>77</v>
      </c>
      <c r="O31" s="95">
        <v>30</v>
      </c>
      <c r="P31" s="96" t="s">
        <v>3</v>
      </c>
      <c r="Q31" s="97" t="s">
        <v>55</v>
      </c>
      <c r="R31" s="98"/>
      <c r="S31" s="188" t="s">
        <v>144</v>
      </c>
      <c r="T31" s="100"/>
      <c r="U31" s="101"/>
      <c r="V31" s="266">
        <v>30</v>
      </c>
      <c r="W31" s="268" t="s">
        <v>5</v>
      </c>
      <c r="X31" s="257" t="s">
        <v>168</v>
      </c>
      <c r="Y31" s="41"/>
      <c r="Z31" s="227" t="s">
        <v>231</v>
      </c>
      <c r="AA31" s="42"/>
      <c r="AB31" s="254" t="s">
        <v>170</v>
      </c>
      <c r="AC31" s="40">
        <v>30</v>
      </c>
      <c r="AD31" s="268" t="s">
        <v>1</v>
      </c>
      <c r="AE31" s="257" t="s">
        <v>181</v>
      </c>
      <c r="AF31" s="44"/>
      <c r="AG31" s="136"/>
      <c r="AH31" s="39"/>
      <c r="AI31" s="254" t="s">
        <v>77</v>
      </c>
      <c r="AJ31" s="96">
        <v>30</v>
      </c>
      <c r="AK31" s="101" t="s">
        <v>4</v>
      </c>
      <c r="AL31" s="97" t="s">
        <v>26</v>
      </c>
      <c r="AM31" s="189"/>
      <c r="AN31" s="190" t="s">
        <v>65</v>
      </c>
      <c r="AO31" s="101"/>
      <c r="AP31" s="101"/>
      <c r="AQ31" s="40">
        <v>30</v>
      </c>
      <c r="AR31" s="268" t="s">
        <v>6</v>
      </c>
      <c r="AS31" s="268"/>
      <c r="AT31" s="268" t="s">
        <v>181</v>
      </c>
      <c r="AU31" s="268"/>
      <c r="AV31" s="35" t="s">
        <v>358</v>
      </c>
      <c r="AW31" s="28"/>
      <c r="AX31" s="268" t="s">
        <v>78</v>
      </c>
      <c r="AY31" s="95">
        <v>30</v>
      </c>
      <c r="AZ31" s="101" t="s">
        <v>2</v>
      </c>
      <c r="BA31" s="97" t="s">
        <v>55</v>
      </c>
      <c r="BB31" s="108"/>
      <c r="BC31" s="123"/>
      <c r="BD31" s="110"/>
      <c r="BE31" s="101"/>
      <c r="BF31" s="101">
        <v>30</v>
      </c>
      <c r="BG31" s="101" t="s">
        <v>4</v>
      </c>
      <c r="BH31" s="97" t="s">
        <v>26</v>
      </c>
      <c r="BI31" s="108"/>
      <c r="BJ31" s="109" t="s">
        <v>72</v>
      </c>
      <c r="BK31" s="110"/>
      <c r="BL31" s="101"/>
      <c r="BM31" s="40">
        <v>30</v>
      </c>
      <c r="BN31" s="268" t="s">
        <v>0</v>
      </c>
      <c r="BO31" s="257" t="s">
        <v>56</v>
      </c>
      <c r="BP31" s="44"/>
      <c r="BQ31" s="105"/>
      <c r="BR31" s="39"/>
      <c r="BS31" s="254" t="s">
        <v>77</v>
      </c>
      <c r="BT31" s="191"/>
      <c r="BU31" s="90"/>
      <c r="BV31" s="90"/>
      <c r="BW31" s="90"/>
      <c r="BX31" s="90"/>
      <c r="BY31" s="90"/>
      <c r="BZ31" s="192"/>
      <c r="CA31" s="267">
        <v>30</v>
      </c>
      <c r="CB31" s="268" t="s">
        <v>4</v>
      </c>
      <c r="CC31" s="257" t="s">
        <v>54</v>
      </c>
      <c r="CD31" s="44"/>
      <c r="CE31" s="103"/>
      <c r="CF31" s="39"/>
      <c r="CG31" s="254" t="s">
        <v>170</v>
      </c>
      <c r="CH31" s="40">
        <v>30</v>
      </c>
    </row>
    <row r="32" spans="1:86" ht="45.75" customHeight="1" x14ac:dyDescent="0.3">
      <c r="A32" s="613"/>
      <c r="B32" s="614"/>
      <c r="C32" s="614"/>
      <c r="D32" s="614"/>
      <c r="E32" s="614"/>
      <c r="F32" s="614"/>
      <c r="G32" s="615"/>
      <c r="H32" s="266">
        <v>31</v>
      </c>
      <c r="I32" s="268" t="s">
        <v>1</v>
      </c>
      <c r="J32" s="257" t="s">
        <v>181</v>
      </c>
      <c r="K32" s="44"/>
      <c r="L32" s="243" t="s">
        <v>254</v>
      </c>
      <c r="M32" s="39"/>
      <c r="N32" s="254" t="s">
        <v>77</v>
      </c>
      <c r="O32" s="616"/>
      <c r="P32" s="617"/>
      <c r="Q32" s="617"/>
      <c r="R32" s="617"/>
      <c r="S32" s="617"/>
      <c r="T32" s="617"/>
      <c r="U32" s="618"/>
      <c r="V32" s="266">
        <v>31</v>
      </c>
      <c r="W32" s="268" t="s">
        <v>6</v>
      </c>
      <c r="X32" s="257" t="s">
        <v>168</v>
      </c>
      <c r="Y32" s="44"/>
      <c r="Z32" s="275" t="s">
        <v>286</v>
      </c>
      <c r="AA32" s="39"/>
      <c r="AB32" s="254" t="s">
        <v>170</v>
      </c>
      <c r="AC32" s="95">
        <v>31</v>
      </c>
      <c r="AD32" s="96" t="s">
        <v>2</v>
      </c>
      <c r="AE32" s="97" t="s">
        <v>55</v>
      </c>
      <c r="AF32" s="98"/>
      <c r="AG32" s="162"/>
      <c r="AH32" s="100"/>
      <c r="AI32" s="101"/>
      <c r="AJ32" s="616"/>
      <c r="AK32" s="617"/>
      <c r="AL32" s="617"/>
      <c r="AM32" s="617"/>
      <c r="AN32" s="617"/>
      <c r="AO32" s="617"/>
      <c r="AP32" s="618"/>
      <c r="AQ32" s="40">
        <v>31</v>
      </c>
      <c r="AR32" s="268" t="s">
        <v>0</v>
      </c>
      <c r="AS32" s="268"/>
      <c r="AT32" s="268" t="s">
        <v>181</v>
      </c>
      <c r="AU32" s="268"/>
      <c r="AV32" s="15" t="s">
        <v>345</v>
      </c>
      <c r="AW32" s="28"/>
      <c r="AX32" s="268" t="s">
        <v>77</v>
      </c>
      <c r="AY32" s="616"/>
      <c r="AZ32" s="617"/>
      <c r="BA32" s="617"/>
      <c r="BB32" s="617"/>
      <c r="BC32" s="617"/>
      <c r="BD32" s="617"/>
      <c r="BE32" s="618"/>
      <c r="BF32" s="95">
        <v>31</v>
      </c>
      <c r="BG32" s="101" t="s">
        <v>5</v>
      </c>
      <c r="BH32" s="97" t="s">
        <v>26</v>
      </c>
      <c r="BI32" s="108"/>
      <c r="BJ32" s="109" t="s">
        <v>72</v>
      </c>
      <c r="BK32" s="110"/>
      <c r="BL32" s="101"/>
      <c r="BM32" s="40">
        <v>31</v>
      </c>
      <c r="BN32" s="268" t="s">
        <v>1</v>
      </c>
      <c r="BO32" s="257" t="s">
        <v>181</v>
      </c>
      <c r="BP32" s="41"/>
      <c r="BQ32" s="30" t="s">
        <v>226</v>
      </c>
      <c r="BR32" s="42"/>
      <c r="BS32" s="254" t="s">
        <v>77</v>
      </c>
      <c r="BT32" s="193"/>
      <c r="BU32" s="194"/>
      <c r="BV32" s="194"/>
      <c r="BW32" s="194"/>
      <c r="BX32" s="194"/>
      <c r="BY32" s="194"/>
      <c r="BZ32" s="195"/>
      <c r="CA32" s="40">
        <v>31</v>
      </c>
      <c r="CB32" s="268" t="s">
        <v>5</v>
      </c>
      <c r="CC32" s="257" t="s">
        <v>54</v>
      </c>
      <c r="CD32" s="44"/>
      <c r="CE32" s="140"/>
      <c r="CF32" s="39"/>
      <c r="CG32" s="254" t="s">
        <v>170</v>
      </c>
      <c r="CH32" s="40">
        <v>31</v>
      </c>
    </row>
    <row r="33" spans="1:88" ht="45.75" customHeight="1" thickBot="1" x14ac:dyDescent="0.35">
      <c r="A33" s="631" t="s">
        <v>31</v>
      </c>
      <c r="B33" s="632"/>
      <c r="C33" s="61"/>
      <c r="D33" s="607" t="s">
        <v>154</v>
      </c>
      <c r="E33" s="608"/>
      <c r="F33" s="608"/>
      <c r="G33" s="609"/>
      <c r="H33" s="633" t="s">
        <v>155</v>
      </c>
      <c r="I33" s="634"/>
      <c r="J33" s="634"/>
      <c r="K33" s="634"/>
      <c r="L33" s="634"/>
      <c r="M33" s="634"/>
      <c r="N33" s="635"/>
      <c r="O33" s="607" t="s">
        <v>156</v>
      </c>
      <c r="P33" s="608"/>
      <c r="Q33" s="608"/>
      <c r="R33" s="608"/>
      <c r="S33" s="608"/>
      <c r="T33" s="608"/>
      <c r="U33" s="609"/>
      <c r="V33" s="610" t="s">
        <v>152</v>
      </c>
      <c r="W33" s="611"/>
      <c r="X33" s="611"/>
      <c r="Y33" s="611"/>
      <c r="Z33" s="611"/>
      <c r="AA33" s="611"/>
      <c r="AB33" s="612"/>
      <c r="AC33" s="607" t="s">
        <v>154</v>
      </c>
      <c r="AD33" s="608"/>
      <c r="AE33" s="608"/>
      <c r="AF33" s="608"/>
      <c r="AG33" s="608"/>
      <c r="AH33" s="608"/>
      <c r="AI33" s="609"/>
      <c r="AJ33" s="607" t="s">
        <v>154</v>
      </c>
      <c r="AK33" s="608"/>
      <c r="AL33" s="608"/>
      <c r="AM33" s="608"/>
      <c r="AN33" s="608"/>
      <c r="AO33" s="608"/>
      <c r="AP33" s="609"/>
      <c r="AQ33" s="610" t="s">
        <v>306</v>
      </c>
      <c r="AR33" s="611"/>
      <c r="AS33" s="611"/>
      <c r="AT33" s="611"/>
      <c r="AU33" s="611"/>
      <c r="AV33" s="611"/>
      <c r="AW33" s="611"/>
      <c r="AX33" s="612"/>
      <c r="AY33" s="607" t="s">
        <v>157</v>
      </c>
      <c r="AZ33" s="608"/>
      <c r="BA33" s="608"/>
      <c r="BB33" s="608"/>
      <c r="BC33" s="608"/>
      <c r="BD33" s="608"/>
      <c r="BE33" s="609"/>
      <c r="BF33" s="263"/>
      <c r="BG33" s="264"/>
      <c r="BH33" s="264"/>
      <c r="BI33" s="264"/>
      <c r="BJ33" s="264" t="s">
        <v>159</v>
      </c>
      <c r="BK33" s="264"/>
      <c r="BL33" s="265"/>
      <c r="BM33" s="607" t="s">
        <v>158</v>
      </c>
      <c r="BN33" s="608"/>
      <c r="BO33" s="608"/>
      <c r="BP33" s="608"/>
      <c r="BQ33" s="608"/>
      <c r="BR33" s="608"/>
      <c r="BS33" s="609"/>
      <c r="BT33" s="607"/>
      <c r="BU33" s="608"/>
      <c r="BV33" s="608"/>
      <c r="BW33" s="608"/>
      <c r="BX33" s="608"/>
      <c r="BY33" s="608"/>
      <c r="BZ33" s="609"/>
      <c r="CA33" s="607"/>
      <c r="CB33" s="608"/>
      <c r="CC33" s="608"/>
      <c r="CD33" s="608"/>
      <c r="CE33" s="608"/>
      <c r="CF33" s="608"/>
      <c r="CG33" s="608"/>
      <c r="CH33" s="62"/>
    </row>
    <row r="34" spans="1:88" ht="45.75" customHeight="1" thickTop="1" x14ac:dyDescent="0.3">
      <c r="A34" s="619" t="s">
        <v>14</v>
      </c>
      <c r="B34" s="620"/>
      <c r="C34" s="63" t="s">
        <v>26</v>
      </c>
      <c r="D34" s="623">
        <f>COUNTIF(C2:C32,"◎")</f>
        <v>10</v>
      </c>
      <c r="E34" s="624"/>
      <c r="F34" s="247"/>
      <c r="G34" s="255"/>
      <c r="H34" s="623">
        <f>COUNTIF(J2:J32,"◎")</f>
        <v>12</v>
      </c>
      <c r="I34" s="624"/>
      <c r="J34" s="624"/>
      <c r="K34" s="624"/>
      <c r="L34" s="624"/>
      <c r="M34" s="247"/>
      <c r="N34" s="255"/>
      <c r="O34" s="623">
        <f>COUNTIF(Q2:Q32,"◎")</f>
        <v>10</v>
      </c>
      <c r="P34" s="624"/>
      <c r="Q34" s="624"/>
      <c r="R34" s="624"/>
      <c r="S34" s="624"/>
      <c r="T34" s="247"/>
      <c r="U34" s="255"/>
      <c r="V34" s="625" t="s">
        <v>14</v>
      </c>
      <c r="W34" s="626"/>
      <c r="X34" s="623">
        <f>COUNTIF(X2:X32,"◎")</f>
        <v>9</v>
      </c>
      <c r="Y34" s="624"/>
      <c r="Z34" s="624"/>
      <c r="AA34" s="624"/>
      <c r="AB34" s="629"/>
      <c r="AC34" s="623">
        <f>COUNTIF(AE2:AE32,"◎")</f>
        <v>10</v>
      </c>
      <c r="AD34" s="630"/>
      <c r="AE34" s="630"/>
      <c r="AF34" s="630"/>
      <c r="AG34" s="630"/>
      <c r="AH34" s="64"/>
      <c r="AI34" s="65"/>
      <c r="AJ34" s="623">
        <f>COUNTIF(AL2:AL32,"◎")</f>
        <v>11</v>
      </c>
      <c r="AK34" s="624"/>
      <c r="AL34" s="624"/>
      <c r="AM34" s="624"/>
      <c r="AN34" s="624"/>
      <c r="AO34" s="66"/>
      <c r="AP34" s="255"/>
      <c r="AQ34" s="625" t="s">
        <v>14</v>
      </c>
      <c r="AR34" s="626"/>
      <c r="AS34" s="67"/>
      <c r="AT34" s="623">
        <f>COUNTIF(AT2:AT32,"◎")</f>
        <v>10</v>
      </c>
      <c r="AU34" s="624"/>
      <c r="AV34" s="624"/>
      <c r="AW34" s="624"/>
      <c r="AX34" s="629"/>
      <c r="AY34" s="623">
        <f>COUNTIF(BA2:BA32,"◎")</f>
        <v>10</v>
      </c>
      <c r="AZ34" s="624"/>
      <c r="BA34" s="624"/>
      <c r="BB34" s="624"/>
      <c r="BC34" s="624"/>
      <c r="BD34" s="247"/>
      <c r="BE34" s="247"/>
      <c r="BF34" s="623">
        <f>COUNTIF(BH2:BH32,"◎")</f>
        <v>11</v>
      </c>
      <c r="BG34" s="624"/>
      <c r="BH34" s="624"/>
      <c r="BI34" s="624"/>
      <c r="BJ34" s="624"/>
      <c r="BK34" s="624"/>
      <c r="BL34" s="45"/>
      <c r="BM34" s="625" t="s">
        <v>14</v>
      </c>
      <c r="BN34" s="626"/>
      <c r="BO34" s="623">
        <f>COUNTIF(BO2:BO32,"◎")</f>
        <v>12</v>
      </c>
      <c r="BP34" s="624"/>
      <c r="BQ34" s="624"/>
      <c r="BR34" s="624"/>
      <c r="BS34" s="629"/>
      <c r="BT34" s="623">
        <f>COUNTIF(BV2:BV32,"◎")</f>
        <v>11</v>
      </c>
      <c r="BU34" s="624"/>
      <c r="BV34" s="624"/>
      <c r="BW34" s="624"/>
      <c r="BX34" s="624"/>
      <c r="BY34" s="247"/>
      <c r="BZ34" s="247"/>
      <c r="CA34" s="623">
        <f>COUNTIF(CC2:CC32,"◎")</f>
        <v>10</v>
      </c>
      <c r="CB34" s="624"/>
      <c r="CC34" s="624"/>
      <c r="CD34" s="624"/>
      <c r="CE34" s="624"/>
      <c r="CF34" s="624"/>
      <c r="CG34" s="68"/>
      <c r="CH34" s="45"/>
    </row>
    <row r="35" spans="1:88" ht="45.75" customHeight="1" x14ac:dyDescent="0.3">
      <c r="A35" s="621"/>
      <c r="B35" s="622"/>
      <c r="C35" s="69"/>
      <c r="D35" s="627" t="str">
        <f>D34&amp;"日"</f>
        <v>10日</v>
      </c>
      <c r="E35" s="641"/>
      <c r="F35" s="248"/>
      <c r="G35" s="262"/>
      <c r="H35" s="627" t="str">
        <f>""&amp;H34&amp;"日"</f>
        <v>12日</v>
      </c>
      <c r="I35" s="641"/>
      <c r="J35" s="641"/>
      <c r="K35" s="641"/>
      <c r="L35" s="641"/>
      <c r="M35" s="248"/>
      <c r="N35" s="262"/>
      <c r="O35" s="627" t="str">
        <f>O34&amp;"日"</f>
        <v>10日</v>
      </c>
      <c r="P35" s="641"/>
      <c r="Q35" s="641"/>
      <c r="R35" s="641"/>
      <c r="S35" s="641"/>
      <c r="T35" s="248"/>
      <c r="U35" s="262"/>
      <c r="V35" s="627"/>
      <c r="W35" s="628"/>
      <c r="X35" s="636" t="str">
        <f>X34&amp;"日"</f>
        <v>9日</v>
      </c>
      <c r="Y35" s="637"/>
      <c r="Z35" s="637"/>
      <c r="AA35" s="637"/>
      <c r="AB35" s="640"/>
      <c r="AC35" s="636" t="str">
        <f>AC34&amp;"日"</f>
        <v>10日</v>
      </c>
      <c r="AD35" s="642"/>
      <c r="AE35" s="642"/>
      <c r="AF35" s="642"/>
      <c r="AG35" s="642"/>
      <c r="AH35" s="70"/>
      <c r="AI35" s="71"/>
      <c r="AJ35" s="627" t="str">
        <f>AJ34&amp;"日"</f>
        <v>11日</v>
      </c>
      <c r="AK35" s="641"/>
      <c r="AL35" s="641"/>
      <c r="AM35" s="641"/>
      <c r="AN35" s="641"/>
      <c r="AO35" s="72"/>
      <c r="AP35" s="256"/>
      <c r="AQ35" s="627"/>
      <c r="AR35" s="628"/>
      <c r="AS35" s="248"/>
      <c r="AT35" s="636" t="str">
        <f>AT34&amp;"日"</f>
        <v>10日</v>
      </c>
      <c r="AU35" s="637"/>
      <c r="AV35" s="637"/>
      <c r="AW35" s="637"/>
      <c r="AX35" s="640"/>
      <c r="AY35" s="627" t="str">
        <f>AY34&amp;"日"</f>
        <v>10日</v>
      </c>
      <c r="AZ35" s="641"/>
      <c r="BA35" s="641"/>
      <c r="BB35" s="641"/>
      <c r="BC35" s="641"/>
      <c r="BD35" s="248"/>
      <c r="BE35" s="248"/>
      <c r="BF35" s="636" t="str">
        <f>BF34&amp;"日"</f>
        <v>11日</v>
      </c>
      <c r="BG35" s="637"/>
      <c r="BH35" s="637"/>
      <c r="BI35" s="637"/>
      <c r="BJ35" s="637"/>
      <c r="BK35" s="637"/>
      <c r="BL35" s="46"/>
      <c r="BM35" s="627"/>
      <c r="BN35" s="628"/>
      <c r="BO35" s="636" t="str">
        <f>""&amp;BO34&amp;"日"</f>
        <v>12日</v>
      </c>
      <c r="BP35" s="637"/>
      <c r="BQ35" s="637"/>
      <c r="BR35" s="637"/>
      <c r="BS35" s="640"/>
      <c r="BT35" s="627" t="str">
        <f>BT34&amp;"日"</f>
        <v>11日</v>
      </c>
      <c r="BU35" s="641"/>
      <c r="BV35" s="641"/>
      <c r="BW35" s="641"/>
      <c r="BX35" s="641"/>
      <c r="BY35" s="248"/>
      <c r="BZ35" s="248"/>
      <c r="CA35" s="636" t="str">
        <f>CA34&amp;"日"</f>
        <v>10日</v>
      </c>
      <c r="CB35" s="637"/>
      <c r="CC35" s="637"/>
      <c r="CD35" s="637"/>
      <c r="CE35" s="637"/>
      <c r="CF35" s="637"/>
      <c r="CG35" s="73"/>
      <c r="CH35" s="46"/>
    </row>
    <row r="36" spans="1:88" ht="45.75" customHeight="1" x14ac:dyDescent="0.3">
      <c r="A36" s="638" t="s">
        <v>11</v>
      </c>
      <c r="B36" s="639"/>
      <c r="C36" s="74" t="s">
        <v>22</v>
      </c>
      <c r="D36" s="636">
        <f>COUNTIF(C2:C32,"△")</f>
        <v>5</v>
      </c>
      <c r="E36" s="637"/>
      <c r="F36" s="249"/>
      <c r="G36" s="256"/>
      <c r="H36" s="636">
        <f>COUNTIF(J2:J32,"△")</f>
        <v>0</v>
      </c>
      <c r="I36" s="637"/>
      <c r="J36" s="637"/>
      <c r="K36" s="637"/>
      <c r="L36" s="637"/>
      <c r="M36" s="249"/>
      <c r="N36" s="256"/>
      <c r="O36" s="636">
        <f>COUNTIF(Q2:Q32,"△")</f>
        <v>0</v>
      </c>
      <c r="P36" s="637"/>
      <c r="Q36" s="637"/>
      <c r="R36" s="637"/>
      <c r="S36" s="637"/>
      <c r="T36" s="249"/>
      <c r="U36" s="256"/>
      <c r="V36" s="638" t="s">
        <v>11</v>
      </c>
      <c r="W36" s="639"/>
      <c r="X36" s="636">
        <f>COUNTIF(X2:X32,"△")</f>
        <v>8</v>
      </c>
      <c r="Y36" s="637"/>
      <c r="Z36" s="637"/>
      <c r="AA36" s="637"/>
      <c r="AB36" s="640"/>
      <c r="AC36" s="636">
        <f>COUNTIF(AE2:AE32,"△")</f>
        <v>16</v>
      </c>
      <c r="AD36" s="642"/>
      <c r="AE36" s="642"/>
      <c r="AF36" s="642"/>
      <c r="AG36" s="642"/>
      <c r="AH36" s="70"/>
      <c r="AI36" s="71"/>
      <c r="AJ36" s="636">
        <f>COUNTIF(AL2:AL32,"△")</f>
        <v>0</v>
      </c>
      <c r="AK36" s="637"/>
      <c r="AL36" s="637"/>
      <c r="AM36" s="637"/>
      <c r="AN36" s="637"/>
      <c r="AO36" s="72"/>
      <c r="AP36" s="256"/>
      <c r="AQ36" s="638" t="s">
        <v>11</v>
      </c>
      <c r="AR36" s="639"/>
      <c r="AS36" s="75"/>
      <c r="AT36" s="636">
        <f>COUNTIF(AT2:AT32,"△")</f>
        <v>0</v>
      </c>
      <c r="AU36" s="637"/>
      <c r="AV36" s="637"/>
      <c r="AW36" s="637"/>
      <c r="AX36" s="640"/>
      <c r="AY36" s="636">
        <f>COUNTIF(BA2:BA32,"△")</f>
        <v>0</v>
      </c>
      <c r="AZ36" s="637"/>
      <c r="BA36" s="637"/>
      <c r="BB36" s="637"/>
      <c r="BC36" s="637"/>
      <c r="BD36" s="249"/>
      <c r="BE36" s="249"/>
      <c r="BF36" s="636">
        <f>COUNTIF(BH2:BH32,"△")</f>
        <v>4</v>
      </c>
      <c r="BG36" s="637"/>
      <c r="BH36" s="637"/>
      <c r="BI36" s="637"/>
      <c r="BJ36" s="637"/>
      <c r="BK36" s="637"/>
      <c r="BL36" s="46"/>
      <c r="BM36" s="638" t="s">
        <v>11</v>
      </c>
      <c r="BN36" s="639"/>
      <c r="BO36" s="636">
        <f>COUNTIF(BO2:BO32,"△")</f>
        <v>2</v>
      </c>
      <c r="BP36" s="637"/>
      <c r="BQ36" s="637"/>
      <c r="BR36" s="637"/>
      <c r="BS36" s="640"/>
      <c r="BT36" s="636">
        <f>COUNTIF(BV2:BV32,"△")</f>
        <v>0</v>
      </c>
      <c r="BU36" s="637"/>
      <c r="BV36" s="637"/>
      <c r="BW36" s="637"/>
      <c r="BX36" s="637"/>
      <c r="BY36" s="249"/>
      <c r="BZ36" s="249"/>
      <c r="CA36" s="636">
        <f>COUNTIF(CC2:CC32,"△")</f>
        <v>5</v>
      </c>
      <c r="CB36" s="637"/>
      <c r="CC36" s="637"/>
      <c r="CD36" s="637"/>
      <c r="CE36" s="637"/>
      <c r="CF36" s="637"/>
      <c r="CG36" s="73"/>
      <c r="CH36" s="46"/>
    </row>
    <row r="37" spans="1:88" ht="45.75" customHeight="1" x14ac:dyDescent="0.3">
      <c r="A37" s="627"/>
      <c r="B37" s="628"/>
      <c r="C37" s="74"/>
      <c r="D37" s="636" t="str">
        <f>D36&amp;"日"</f>
        <v>5日</v>
      </c>
      <c r="E37" s="637"/>
      <c r="F37" s="249"/>
      <c r="G37" s="256"/>
      <c r="H37" s="636" t="str">
        <f>H36&amp;"日"</f>
        <v>0日</v>
      </c>
      <c r="I37" s="637"/>
      <c r="J37" s="637"/>
      <c r="K37" s="637"/>
      <c r="L37" s="637"/>
      <c r="M37" s="249"/>
      <c r="N37" s="256"/>
      <c r="O37" s="636" t="str">
        <f>O36&amp;"日"</f>
        <v>0日</v>
      </c>
      <c r="P37" s="637"/>
      <c r="Q37" s="637"/>
      <c r="R37" s="637"/>
      <c r="S37" s="637"/>
      <c r="T37" s="249"/>
      <c r="U37" s="256"/>
      <c r="V37" s="627"/>
      <c r="W37" s="628"/>
      <c r="X37" s="636" t="str">
        <f>X36&amp;"日"</f>
        <v>8日</v>
      </c>
      <c r="Y37" s="637"/>
      <c r="Z37" s="637"/>
      <c r="AA37" s="637"/>
      <c r="AB37" s="640"/>
      <c r="AC37" s="636" t="str">
        <f>AC36&amp;"日"</f>
        <v>16日</v>
      </c>
      <c r="AD37" s="642"/>
      <c r="AE37" s="642"/>
      <c r="AF37" s="642"/>
      <c r="AG37" s="642"/>
      <c r="AH37" s="70"/>
      <c r="AI37" s="71"/>
      <c r="AJ37" s="636" t="str">
        <f>AJ36&amp;"日"</f>
        <v>0日</v>
      </c>
      <c r="AK37" s="637"/>
      <c r="AL37" s="637"/>
      <c r="AM37" s="637"/>
      <c r="AN37" s="637"/>
      <c r="AO37" s="72"/>
      <c r="AP37" s="256"/>
      <c r="AQ37" s="627"/>
      <c r="AR37" s="628"/>
      <c r="AS37" s="248"/>
      <c r="AT37" s="636" t="str">
        <f>AT36&amp;"日"</f>
        <v>0日</v>
      </c>
      <c r="AU37" s="637"/>
      <c r="AV37" s="637"/>
      <c r="AW37" s="637"/>
      <c r="AX37" s="640"/>
      <c r="AY37" s="636" t="str">
        <f>AY36&amp;"日"</f>
        <v>0日</v>
      </c>
      <c r="AZ37" s="637"/>
      <c r="BA37" s="637"/>
      <c r="BB37" s="637"/>
      <c r="BC37" s="637"/>
      <c r="BD37" s="249"/>
      <c r="BE37" s="249"/>
      <c r="BF37" s="636" t="str">
        <f>BF36&amp;"日"</f>
        <v>4日</v>
      </c>
      <c r="BG37" s="637"/>
      <c r="BH37" s="637"/>
      <c r="BI37" s="637"/>
      <c r="BJ37" s="637"/>
      <c r="BK37" s="637"/>
      <c r="BL37" s="46"/>
      <c r="BM37" s="627"/>
      <c r="BN37" s="628"/>
      <c r="BO37" s="636" t="str">
        <f>"1，3年"&amp;BO36+1&amp;"日"</f>
        <v>1，3年3日</v>
      </c>
      <c r="BP37" s="637"/>
      <c r="BQ37" s="637"/>
      <c r="BR37" s="637"/>
      <c r="BS37" s="640"/>
      <c r="BT37" s="636" t="str">
        <f>BT36&amp;"日"</f>
        <v>0日</v>
      </c>
      <c r="BU37" s="637"/>
      <c r="BV37" s="637"/>
      <c r="BW37" s="637"/>
      <c r="BX37" s="637"/>
      <c r="BY37" s="249"/>
      <c r="BZ37" s="249"/>
      <c r="CA37" s="636" t="str">
        <f>CA36&amp;"日"</f>
        <v>5日</v>
      </c>
      <c r="CB37" s="637"/>
      <c r="CC37" s="637"/>
      <c r="CD37" s="637"/>
      <c r="CE37" s="637"/>
      <c r="CF37" s="637"/>
      <c r="CG37" s="73"/>
      <c r="CH37" s="46"/>
    </row>
    <row r="38" spans="1:88" ht="45.75" customHeight="1" x14ac:dyDescent="0.3">
      <c r="A38" s="638" t="s">
        <v>12</v>
      </c>
      <c r="B38" s="639"/>
      <c r="C38" s="74" t="s">
        <v>21</v>
      </c>
      <c r="D38" s="636">
        <f>COUNTIF(C2:C32,"○")</f>
        <v>15</v>
      </c>
      <c r="E38" s="637"/>
      <c r="F38" s="249"/>
      <c r="G38" s="256"/>
      <c r="H38" s="636">
        <f>COUNTIF(J2:J32,"○")</f>
        <v>19</v>
      </c>
      <c r="I38" s="637"/>
      <c r="J38" s="637"/>
      <c r="K38" s="637"/>
      <c r="L38" s="637"/>
      <c r="M38" s="249"/>
      <c r="N38" s="256"/>
      <c r="O38" s="636">
        <f>COUNTIF(Q2:Q32,"○")</f>
        <v>20</v>
      </c>
      <c r="P38" s="637"/>
      <c r="Q38" s="637"/>
      <c r="R38" s="637"/>
      <c r="S38" s="637"/>
      <c r="T38" s="249"/>
      <c r="U38" s="256"/>
      <c r="V38" s="638" t="s">
        <v>12</v>
      </c>
      <c r="W38" s="639"/>
      <c r="X38" s="636">
        <f>COUNTIF(X2:X32,"○")</f>
        <v>14</v>
      </c>
      <c r="Y38" s="637"/>
      <c r="Z38" s="637"/>
      <c r="AA38" s="637"/>
      <c r="AB38" s="640"/>
      <c r="AC38" s="636">
        <f>COUNTIF(AE2:AE32,"○")</f>
        <v>5</v>
      </c>
      <c r="AD38" s="642"/>
      <c r="AE38" s="642"/>
      <c r="AF38" s="642"/>
      <c r="AG38" s="642"/>
      <c r="AH38" s="70"/>
      <c r="AI38" s="71"/>
      <c r="AJ38" s="636">
        <f>COUNTIF(AL2:AL32,"○")</f>
        <v>19</v>
      </c>
      <c r="AK38" s="637"/>
      <c r="AL38" s="637"/>
      <c r="AM38" s="637"/>
      <c r="AN38" s="637"/>
      <c r="AO38" s="72"/>
      <c r="AP38" s="256"/>
      <c r="AQ38" s="638" t="s">
        <v>12</v>
      </c>
      <c r="AR38" s="639"/>
      <c r="AS38" s="75"/>
      <c r="AT38" s="636">
        <f>COUNTIF(AT2:AT32,"○")</f>
        <v>21</v>
      </c>
      <c r="AU38" s="637"/>
      <c r="AV38" s="637"/>
      <c r="AW38" s="637"/>
      <c r="AX38" s="640"/>
      <c r="AY38" s="636">
        <f>COUNTIF(BA2:BA32,"○")</f>
        <v>20</v>
      </c>
      <c r="AZ38" s="637"/>
      <c r="BA38" s="637"/>
      <c r="BB38" s="637"/>
      <c r="BC38" s="637"/>
      <c r="BD38" s="249"/>
      <c r="BE38" s="249"/>
      <c r="BF38" s="636">
        <f>COUNTIF(BH2:BH32,"○")</f>
        <v>16</v>
      </c>
      <c r="BG38" s="637"/>
      <c r="BH38" s="637"/>
      <c r="BI38" s="637"/>
      <c r="BJ38" s="637"/>
      <c r="BK38" s="637"/>
      <c r="BL38" s="46"/>
      <c r="BM38" s="638" t="s">
        <v>12</v>
      </c>
      <c r="BN38" s="639"/>
      <c r="BO38" s="636">
        <f>COUNTIF(BO2:BO32,"○")</f>
        <v>17</v>
      </c>
      <c r="BP38" s="637"/>
      <c r="BQ38" s="637"/>
      <c r="BR38" s="637"/>
      <c r="BS38" s="640"/>
      <c r="BT38" s="636">
        <f>COUNTIF(BV2:BV32,"○")</f>
        <v>18</v>
      </c>
      <c r="BU38" s="637"/>
      <c r="BV38" s="637"/>
      <c r="BW38" s="637"/>
      <c r="BX38" s="637"/>
      <c r="BY38" s="249"/>
      <c r="BZ38" s="249"/>
      <c r="CA38" s="636">
        <f>COUNTIF(CC2:CC32,"○")</f>
        <v>16</v>
      </c>
      <c r="CB38" s="637"/>
      <c r="CC38" s="637"/>
      <c r="CD38" s="637"/>
      <c r="CE38" s="637"/>
      <c r="CF38" s="637"/>
      <c r="CG38" s="73"/>
      <c r="CH38" s="46"/>
    </row>
    <row r="39" spans="1:88" ht="45.75" customHeight="1" x14ac:dyDescent="0.3">
      <c r="A39" s="647"/>
      <c r="B39" s="649"/>
      <c r="C39" s="76"/>
      <c r="D39" s="650" t="str">
        <f>"1年"&amp;D38-1&amp;"日" &amp; "　2・3年"&amp;D38&amp;"日"</f>
        <v>1年14日　2・3年15日</v>
      </c>
      <c r="E39" s="651"/>
      <c r="F39" s="250"/>
      <c r="G39" s="258"/>
      <c r="H39" s="650" t="str">
        <f>H38&amp;"日"</f>
        <v>19日</v>
      </c>
      <c r="I39" s="651"/>
      <c r="J39" s="651"/>
      <c r="K39" s="651"/>
      <c r="L39" s="651"/>
      <c r="M39" s="250"/>
      <c r="N39" s="258"/>
      <c r="O39" s="650" t="str">
        <f>O38&amp;"日"</f>
        <v>20日</v>
      </c>
      <c r="P39" s="651"/>
      <c r="Q39" s="651"/>
      <c r="R39" s="651"/>
      <c r="S39" s="651"/>
      <c r="T39" s="250"/>
      <c r="U39" s="258"/>
      <c r="V39" s="647"/>
      <c r="W39" s="649"/>
      <c r="X39" s="650" t="str">
        <f>X38&amp;"日"</f>
        <v>14日</v>
      </c>
      <c r="Y39" s="651"/>
      <c r="Z39" s="651"/>
      <c r="AA39" s="651"/>
      <c r="AB39" s="652"/>
      <c r="AC39" s="650" t="str">
        <f>AC38&amp;"日"</f>
        <v>5日</v>
      </c>
      <c r="AD39" s="653"/>
      <c r="AE39" s="653"/>
      <c r="AF39" s="653"/>
      <c r="AG39" s="653"/>
      <c r="AH39" s="77"/>
      <c r="AI39" s="78"/>
      <c r="AJ39" s="650" t="str">
        <f>AJ38&amp;"日"</f>
        <v>19日</v>
      </c>
      <c r="AK39" s="651"/>
      <c r="AL39" s="651"/>
      <c r="AM39" s="651"/>
      <c r="AN39" s="651"/>
      <c r="AO39" s="79"/>
      <c r="AP39" s="258"/>
      <c r="AQ39" s="647"/>
      <c r="AR39" s="649"/>
      <c r="AS39" s="261"/>
      <c r="AT39" s="650" t="str">
        <f>AT38&amp;"日"</f>
        <v>21日</v>
      </c>
      <c r="AU39" s="651"/>
      <c r="AV39" s="651"/>
      <c r="AW39" s="651"/>
      <c r="AX39" s="652"/>
      <c r="AY39" s="650" t="str">
        <f>AY38&amp;"日"</f>
        <v>20日</v>
      </c>
      <c r="AZ39" s="651"/>
      <c r="BA39" s="651"/>
      <c r="BB39" s="651"/>
      <c r="BC39" s="651"/>
      <c r="BD39" s="250"/>
      <c r="BE39" s="250"/>
      <c r="BF39" s="650" t="str">
        <f>BF38&amp;"日"</f>
        <v>16日</v>
      </c>
      <c r="BG39" s="651"/>
      <c r="BH39" s="651"/>
      <c r="BI39" s="651"/>
      <c r="BJ39" s="651"/>
      <c r="BK39" s="651"/>
      <c r="BL39" s="47"/>
      <c r="BM39" s="647"/>
      <c r="BN39" s="649"/>
      <c r="BO39" s="650" t="str">
        <f>BO38&amp;"日"</f>
        <v>17日</v>
      </c>
      <c r="BP39" s="651"/>
      <c r="BQ39" s="651"/>
      <c r="BR39" s="651"/>
      <c r="BS39" s="652"/>
      <c r="BT39" s="650" t="str">
        <f>BT38&amp;"日"</f>
        <v>18日</v>
      </c>
      <c r="BU39" s="651"/>
      <c r="BV39" s="651"/>
      <c r="BW39" s="651"/>
      <c r="BX39" s="651"/>
      <c r="BY39" s="250"/>
      <c r="BZ39" s="250"/>
      <c r="CA39" s="650" t="str">
        <f>CA38&amp;"日"</f>
        <v>16日</v>
      </c>
      <c r="CB39" s="651"/>
      <c r="CC39" s="651"/>
      <c r="CD39" s="651"/>
      <c r="CE39" s="651"/>
      <c r="CF39" s="651"/>
      <c r="CG39" s="80"/>
      <c r="CH39" s="47"/>
    </row>
    <row r="40" spans="1:88" ht="45.75" customHeight="1" x14ac:dyDescent="0.3">
      <c r="A40" s="646" t="s">
        <v>13</v>
      </c>
      <c r="B40" s="646"/>
      <c r="C40" s="252"/>
      <c r="D40" s="647" t="str">
        <f>SUM(D34,D36,D38)&amp;"日"</f>
        <v>30日</v>
      </c>
      <c r="E40" s="648"/>
      <c r="F40" s="261"/>
      <c r="G40" s="251"/>
      <c r="H40" s="647" t="str">
        <f>SUM(H34,H36,H38)&amp;"日"</f>
        <v>31日</v>
      </c>
      <c r="I40" s="648"/>
      <c r="J40" s="648"/>
      <c r="K40" s="648"/>
      <c r="L40" s="648"/>
      <c r="M40" s="261"/>
      <c r="N40" s="251"/>
      <c r="O40" s="647" t="str">
        <f>SUM(O34,O36,O38)&amp;"日"</f>
        <v>30日</v>
      </c>
      <c r="P40" s="648"/>
      <c r="Q40" s="648"/>
      <c r="R40" s="648"/>
      <c r="S40" s="648"/>
      <c r="T40" s="261"/>
      <c r="U40" s="251"/>
      <c r="V40" s="646" t="s">
        <v>13</v>
      </c>
      <c r="W40" s="646"/>
      <c r="X40" s="656" t="str">
        <f>SUM(X34,X36,X38)&amp;"日"</f>
        <v>31日</v>
      </c>
      <c r="Y40" s="644"/>
      <c r="Z40" s="644"/>
      <c r="AA40" s="644"/>
      <c r="AB40" s="645"/>
      <c r="AC40" s="656" t="str">
        <f>SUM(AC34,AC36,AC38)&amp;"日"</f>
        <v>31日</v>
      </c>
      <c r="AD40" s="657"/>
      <c r="AE40" s="657"/>
      <c r="AF40" s="657"/>
      <c r="AG40" s="657"/>
      <c r="AH40" s="81"/>
      <c r="AI40" s="82"/>
      <c r="AJ40" s="658" t="str">
        <f>SUM(AJ34,AJ36,AJ38)&amp;"日"</f>
        <v>30日</v>
      </c>
      <c r="AK40" s="659"/>
      <c r="AL40" s="659"/>
      <c r="AM40" s="659"/>
      <c r="AN40" s="659"/>
      <c r="AO40" s="83"/>
      <c r="AP40" s="84"/>
      <c r="AQ40" s="643" t="s">
        <v>13</v>
      </c>
      <c r="AR40" s="643"/>
      <c r="AS40" s="253"/>
      <c r="AT40" s="253"/>
      <c r="AU40" s="257"/>
      <c r="AV40" s="644" t="str">
        <f>SUM(AT34,AT36,AT38)&amp;"日"</f>
        <v>31日</v>
      </c>
      <c r="AW40" s="644"/>
      <c r="AX40" s="645"/>
      <c r="AY40" s="656" t="str">
        <f>SUM(AY34,AY36,AY38)&amp;"日"</f>
        <v>30日</v>
      </c>
      <c r="AZ40" s="644"/>
      <c r="BA40" s="644"/>
      <c r="BB40" s="644"/>
      <c r="BC40" s="644"/>
      <c r="BD40" s="257"/>
      <c r="BE40" s="257"/>
      <c r="BF40" s="654" t="str">
        <f>SUM(BF34,BF36,BF38)&amp;"日"</f>
        <v>31日</v>
      </c>
      <c r="BG40" s="655"/>
      <c r="BH40" s="655"/>
      <c r="BI40" s="655"/>
      <c r="BJ40" s="655"/>
      <c r="BK40" s="655"/>
      <c r="BL40" s="48"/>
      <c r="BM40" s="646" t="s">
        <v>13</v>
      </c>
      <c r="BN40" s="646"/>
      <c r="BO40" s="656" t="str">
        <f>SUM(BO34,BO36,BO38)&amp;"日"</f>
        <v>31日</v>
      </c>
      <c r="BP40" s="644"/>
      <c r="BQ40" s="644"/>
      <c r="BR40" s="644"/>
      <c r="BS40" s="645"/>
      <c r="BT40" s="647" t="str">
        <f>SUM(BT34,BT36,BT38)&amp;"日"</f>
        <v>29日</v>
      </c>
      <c r="BU40" s="648"/>
      <c r="BV40" s="648"/>
      <c r="BW40" s="648"/>
      <c r="BX40" s="648"/>
      <c r="BY40" s="261"/>
      <c r="BZ40" s="261"/>
      <c r="CA40" s="654" t="str">
        <f>SUM(CA34,CA36,CA38)&amp;"日"</f>
        <v>31日</v>
      </c>
      <c r="CB40" s="655"/>
      <c r="CC40" s="655"/>
      <c r="CD40" s="655"/>
      <c r="CE40" s="655"/>
      <c r="CF40" s="655"/>
      <c r="CG40" s="18"/>
      <c r="CH40" s="49"/>
    </row>
    <row r="41" spans="1:88" ht="45.75" customHeight="1" x14ac:dyDescent="0.3">
      <c r="A41" s="656" t="s">
        <v>27</v>
      </c>
      <c r="B41" s="645"/>
      <c r="C41" s="268"/>
      <c r="D41" s="656" t="str">
        <f>"全学年"&amp;G49&amp;"回"</f>
        <v>全学年11回</v>
      </c>
      <c r="E41" s="644"/>
      <c r="F41" s="257"/>
      <c r="G41" s="254"/>
      <c r="H41" s="656" t="str">
        <f>"1年"&amp;N48&amp;"回"&amp;"　2･3年"&amp;N50&amp;"回"</f>
        <v>1年16回　2･3年16回</v>
      </c>
      <c r="I41" s="644"/>
      <c r="J41" s="644"/>
      <c r="K41" s="644"/>
      <c r="L41" s="644"/>
      <c r="M41" s="257"/>
      <c r="N41" s="254"/>
      <c r="O41" s="656" t="str">
        <f>"全学年"&amp;U49&amp;"回"</f>
        <v>全学年18回</v>
      </c>
      <c r="P41" s="644"/>
      <c r="Q41" s="644"/>
      <c r="R41" s="644"/>
      <c r="S41" s="644"/>
      <c r="T41" s="261"/>
      <c r="U41" s="251"/>
      <c r="V41" s="656" t="s">
        <v>27</v>
      </c>
      <c r="W41" s="645"/>
      <c r="X41" s="656" t="str">
        <f>"全学年"&amp;AB44&amp;"回"</f>
        <v>全学年10回</v>
      </c>
      <c r="Y41" s="644"/>
      <c r="Z41" s="644"/>
      <c r="AA41" s="644"/>
      <c r="AB41" s="645"/>
      <c r="AC41" s="656" t="str">
        <f>" 全学年"&amp;AI49&amp;"回"</f>
        <v xml:space="preserve"> 全学年4回</v>
      </c>
      <c r="AD41" s="657"/>
      <c r="AE41" s="657"/>
      <c r="AF41" s="657"/>
      <c r="AG41" s="657"/>
      <c r="AH41" s="85"/>
      <c r="AI41" s="86"/>
      <c r="AJ41" s="656" t="str">
        <f>" 全学年"&amp;AP49&amp;"回"</f>
        <v xml:space="preserve"> 全学年15回</v>
      </c>
      <c r="AK41" s="644"/>
      <c r="AL41" s="644"/>
      <c r="AM41" s="644"/>
      <c r="AN41" s="644"/>
      <c r="AO41" s="52"/>
      <c r="AP41" s="254"/>
      <c r="AQ41" s="656" t="s">
        <v>27</v>
      </c>
      <c r="AR41" s="645"/>
      <c r="AS41" s="257"/>
      <c r="AT41" s="253"/>
      <c r="AU41" s="257"/>
      <c r="AV41" s="644" t="str">
        <f>"1・3年"&amp;AX48&amp;"回"&amp;"　2年"&amp;AX49&amp;"回"</f>
        <v>1・3年19回　2年19回</v>
      </c>
      <c r="AW41" s="644"/>
      <c r="AX41" s="645"/>
      <c r="AY41" s="656" t="str">
        <f>"1・3年"&amp;BE48&amp;"回"&amp;"　2年"&amp;BE49&amp;"回"</f>
        <v>1・3年18回　2年18回</v>
      </c>
      <c r="AZ41" s="644"/>
      <c r="BA41" s="644"/>
      <c r="BB41" s="644"/>
      <c r="BC41" s="644"/>
      <c r="BD41" s="261"/>
      <c r="BE41" s="261"/>
      <c r="BF41" s="656" t="str">
        <f>"全学年"&amp;BL44&amp;"回"</f>
        <v>全学年15回</v>
      </c>
      <c r="BG41" s="644"/>
      <c r="BH41" s="644"/>
      <c r="BI41" s="644"/>
      <c r="BJ41" s="644"/>
      <c r="BK41" s="644"/>
      <c r="BL41" s="49"/>
      <c r="BM41" s="656" t="s">
        <v>27</v>
      </c>
      <c r="BN41" s="645"/>
      <c r="BO41" s="656" t="str">
        <f>"1・2年"&amp;BS48&amp;"回"&amp;"　3年"&amp;BS50&amp;"回"</f>
        <v>1・2年16回　3年16回</v>
      </c>
      <c r="BP41" s="644"/>
      <c r="BQ41" s="644"/>
      <c r="BR41" s="644"/>
      <c r="BS41" s="645"/>
      <c r="BT41" s="656" t="str">
        <f>"1・2年"&amp;BZ48&amp;"回"&amp;"　3年"&amp;BZ50&amp;"回"</f>
        <v>1・2年18回　3年16回</v>
      </c>
      <c r="BU41" s="644"/>
      <c r="BV41" s="644"/>
      <c r="BW41" s="644"/>
      <c r="BX41" s="644"/>
      <c r="BY41" s="261"/>
      <c r="BZ41" s="261"/>
      <c r="CA41" s="656" t="str">
        <f>"1・2年"&amp;CG48&amp;"回"&amp;"　3年"&amp;CG50&amp;"回"</f>
        <v>1・2年14回　3年3回</v>
      </c>
      <c r="CB41" s="644"/>
      <c r="CC41" s="644"/>
      <c r="CD41" s="644"/>
      <c r="CE41" s="644"/>
      <c r="CF41" s="644"/>
      <c r="CG41" s="52"/>
      <c r="CH41" s="49"/>
    </row>
    <row r="42" spans="1:88" ht="45.75" customHeight="1" x14ac:dyDescent="0.3">
      <c r="A42" s="656" t="str">
        <f>"1学期授業日　合計　1年"&amp;SUM(D38:AB38)-1&amp;"日       2･3年"&amp;SUM(D38:AB38)&amp;"日"</f>
        <v>1学期授業日　合計　1年67日       2･3年68日</v>
      </c>
      <c r="B42" s="644"/>
      <c r="C42" s="644"/>
      <c r="D42" s="644"/>
      <c r="E42" s="644"/>
      <c r="F42" s="644"/>
      <c r="G42" s="644"/>
      <c r="H42" s="644"/>
      <c r="I42" s="644"/>
      <c r="J42" s="644"/>
      <c r="K42" s="644"/>
      <c r="L42" s="644"/>
      <c r="M42" s="644"/>
      <c r="N42" s="644"/>
      <c r="O42" s="644"/>
      <c r="P42" s="644"/>
      <c r="Q42" s="644"/>
      <c r="R42" s="644"/>
      <c r="S42" s="644"/>
      <c r="T42" s="644"/>
      <c r="U42" s="645"/>
      <c r="V42" s="656" t="str">
        <f>A42</f>
        <v>1学期授業日　合計　1年67日       2･3年68日</v>
      </c>
      <c r="W42" s="644"/>
      <c r="X42" s="644"/>
      <c r="Y42" s="644"/>
      <c r="Z42" s="644"/>
      <c r="AA42" s="644"/>
      <c r="AB42" s="645"/>
      <c r="AC42" s="656" t="str">
        <f>"2学期授業日　合計　全学年"&amp;SUM(AC38:BL38)&amp;"日"</f>
        <v>2学期授業日　合計　全学年81日</v>
      </c>
      <c r="AD42" s="644"/>
      <c r="AE42" s="644"/>
      <c r="AF42" s="644"/>
      <c r="AG42" s="644"/>
      <c r="AH42" s="644"/>
      <c r="AI42" s="644"/>
      <c r="AJ42" s="644"/>
      <c r="AK42" s="644"/>
      <c r="AL42" s="644"/>
      <c r="AM42" s="644"/>
      <c r="AN42" s="644"/>
      <c r="AO42" s="644"/>
      <c r="AP42" s="645"/>
      <c r="AQ42" s="87"/>
      <c r="AR42" s="644" t="str">
        <f>AC42</f>
        <v>2学期授業日　合計　全学年81日</v>
      </c>
      <c r="AS42" s="644"/>
      <c r="AT42" s="644"/>
      <c r="AU42" s="644"/>
      <c r="AV42" s="644"/>
      <c r="AW42" s="644"/>
      <c r="AX42" s="644"/>
      <c r="AY42" s="644"/>
      <c r="AZ42" s="644"/>
      <c r="BA42" s="644"/>
      <c r="BB42" s="644"/>
      <c r="BC42" s="644"/>
      <c r="BD42" s="644"/>
      <c r="BE42" s="644"/>
      <c r="BF42" s="644"/>
      <c r="BG42" s="644"/>
      <c r="BH42" s="644"/>
      <c r="BI42" s="644"/>
      <c r="BJ42" s="644"/>
      <c r="BK42" s="644"/>
      <c r="BL42" s="645"/>
      <c r="BM42" s="656" t="str">
        <f>"3学期授業日　合計　1・2年"&amp;BO51&amp;"日　3年"&amp;BP51&amp;"日　【年間授業日　合計　1年"&amp;BO52-1&amp;"日　2年"&amp;BO52&amp;"日　3年"&amp;BP52&amp;"日】"&amp;"　【年間給食回数　合計　1年"&amp;CJ48&amp;"回　2年"&amp;CJ49&amp;"回　3年"&amp;CJ50&amp;"回】"</f>
        <v>3学期授業日　合計　1・2年51日　3年41日　【年間授業日　合計　1年199日　2年200日　3年190日】　【年間給食回数　合計　1年174回　2年174回　3年161回】</v>
      </c>
      <c r="BN42" s="644"/>
      <c r="BO42" s="644"/>
      <c r="BP42" s="644"/>
      <c r="BQ42" s="644"/>
      <c r="BR42" s="644"/>
      <c r="BS42" s="644"/>
      <c r="BT42" s="644"/>
      <c r="BU42" s="644"/>
      <c r="BV42" s="644"/>
      <c r="BW42" s="644"/>
      <c r="BX42" s="644"/>
      <c r="BY42" s="644"/>
      <c r="BZ42" s="644"/>
      <c r="CA42" s="644"/>
      <c r="CB42" s="644"/>
      <c r="CC42" s="644"/>
      <c r="CD42" s="644"/>
      <c r="CE42" s="644"/>
      <c r="CF42" s="644"/>
      <c r="CG42" s="644"/>
      <c r="CH42" s="49"/>
    </row>
    <row r="43" spans="1:88" ht="45.75" customHeight="1" x14ac:dyDescent="0.3">
      <c r="A43" s="655" t="s">
        <v>50</v>
      </c>
      <c r="B43" s="655"/>
      <c r="C43" s="655"/>
      <c r="D43" s="655"/>
      <c r="E43" s="655"/>
      <c r="F43" s="655"/>
      <c r="G43" s="655"/>
      <c r="H43" s="655"/>
      <c r="I43" s="655"/>
      <c r="J43" s="655"/>
      <c r="K43" s="655"/>
      <c r="L43" s="655"/>
      <c r="M43" s="655"/>
      <c r="N43" s="655"/>
      <c r="O43" s="655"/>
      <c r="P43" s="655"/>
      <c r="Q43" s="655"/>
      <c r="R43" s="655"/>
      <c r="S43" s="655"/>
      <c r="T43" s="655"/>
      <c r="U43" s="655"/>
      <c r="Y43" s="18"/>
      <c r="AA43" s="18"/>
      <c r="AB43" s="18"/>
      <c r="AD43" s="659"/>
      <c r="AE43" s="659"/>
      <c r="AF43" s="659"/>
      <c r="AG43" s="659"/>
      <c r="AH43" s="659"/>
      <c r="AI43" s="659"/>
      <c r="AJ43" s="659"/>
      <c r="AK43" s="659"/>
      <c r="AL43" s="659"/>
      <c r="AM43" s="659"/>
      <c r="AN43" s="659"/>
      <c r="AO43" s="659"/>
      <c r="AP43" s="659"/>
      <c r="AW43" s="18"/>
      <c r="AX43" s="18"/>
      <c r="BB43" s="18"/>
      <c r="BD43" s="18"/>
      <c r="BE43" s="18"/>
      <c r="BI43" s="18"/>
      <c r="BK43" s="18"/>
      <c r="BL43" s="18"/>
      <c r="BM43" s="655" t="s">
        <v>49</v>
      </c>
      <c r="BN43" s="655"/>
      <c r="BO43" s="655"/>
      <c r="BP43" s="655"/>
      <c r="BQ43" s="655"/>
      <c r="BR43" s="655"/>
      <c r="BS43" s="655"/>
      <c r="BT43" s="655"/>
      <c r="BU43" s="655"/>
      <c r="BV43" s="655"/>
      <c r="BW43" s="655"/>
      <c r="BX43" s="655"/>
      <c r="BY43" s="655"/>
      <c r="BZ43" s="655"/>
      <c r="CA43" s="655"/>
      <c r="CB43" s="655"/>
      <c r="CC43" s="655"/>
      <c r="CD43" s="655"/>
      <c r="CE43" s="655"/>
      <c r="CF43" s="655"/>
      <c r="CG43" s="655"/>
    </row>
    <row r="44" spans="1:88" ht="45.75" customHeight="1" x14ac:dyDescent="0.3">
      <c r="G44" s="259">
        <f>COUNTIF(G2:G32,"給")</f>
        <v>11</v>
      </c>
      <c r="N44" s="259">
        <f>COUNTIF(N2:N32,"給")</f>
        <v>16</v>
      </c>
      <c r="U44" s="259">
        <f>COUNTIF(U2:U32,"給")</f>
        <v>18</v>
      </c>
      <c r="W44" s="33"/>
      <c r="X44" s="33"/>
      <c r="Y44" s="260"/>
      <c r="Z44" s="33"/>
      <c r="AA44" s="88"/>
      <c r="AB44" s="259">
        <f>COUNTIF(AB2:AB32,"給")</f>
        <v>10</v>
      </c>
      <c r="AC44" s="36"/>
      <c r="AD44" s="33"/>
      <c r="AE44" s="33"/>
      <c r="AF44" s="260"/>
      <c r="AG44" s="33"/>
      <c r="AH44" s="88"/>
      <c r="AI44" s="259">
        <f>COUNTIF(AI2:AI32,"給")</f>
        <v>4</v>
      </c>
      <c r="AJ44" s="37"/>
      <c r="AK44" s="37"/>
      <c r="AL44" s="37"/>
      <c r="AM44" s="260"/>
      <c r="AN44" s="37"/>
      <c r="AO44" s="89"/>
      <c r="AP44" s="259">
        <f>COUNTIF(AP2:AP32,"給")</f>
        <v>15</v>
      </c>
      <c r="AX44" s="259">
        <f>COUNTIF(AX2:AX32,"給")</f>
        <v>19</v>
      </c>
      <c r="BE44" s="259">
        <f>COUNTIF(BE2:BE32,"給")</f>
        <v>18</v>
      </c>
      <c r="BL44" s="259">
        <f>COUNTIF(BL2:BL32,"給")</f>
        <v>15</v>
      </c>
      <c r="BQ44" s="38" t="s">
        <v>30</v>
      </c>
      <c r="BS44" s="259">
        <f>COUNTIF(BS2:BS32,"給")</f>
        <v>16</v>
      </c>
      <c r="BX44" s="38" t="s">
        <v>30</v>
      </c>
      <c r="BZ44" s="259">
        <f>COUNTIF(BZ2:BZ32,"給")</f>
        <v>16</v>
      </c>
      <c r="CE44" s="38" t="s">
        <v>30</v>
      </c>
      <c r="CG44" s="259">
        <f>COUNTIF(CG2:CG32,"給")</f>
        <v>3</v>
      </c>
    </row>
    <row r="45" spans="1:88" ht="45.75" customHeight="1" x14ac:dyDescent="0.3">
      <c r="B45" s="259"/>
      <c r="C45" s="259"/>
      <c r="G45" s="259">
        <f>COUNTIF(G2:G32,"1")+COUNTIF(G2:G32,"1,2")+COUNTIF(G2:G32,"1,3")</f>
        <v>0</v>
      </c>
      <c r="I45" s="259"/>
      <c r="J45" s="259"/>
      <c r="N45" s="259">
        <f>COUNTIF(N2:N32,"1")+COUNTIF(N2:N32,"1,2")+COUNTIF(N2:N32,"1,3")</f>
        <v>0</v>
      </c>
      <c r="P45" s="259"/>
      <c r="Q45" s="259"/>
      <c r="U45" s="259">
        <f>COUNTIF(U2:U32,"1")+COUNTIF(U2:U32,"1,2")+COUNTIF(U2:U32,"1,3")</f>
        <v>0</v>
      </c>
      <c r="W45" s="33"/>
      <c r="X45" s="33"/>
      <c r="Y45" s="260"/>
      <c r="Z45" s="33"/>
      <c r="AA45" s="88"/>
      <c r="AB45" s="88">
        <f>COUNTIF(AB2:AB32,"1")+COUNTIF(AB2:AB32,"1,2")+COUNTIF(AB2:AB32,"1,3")</f>
        <v>0</v>
      </c>
      <c r="AC45" s="36"/>
      <c r="AD45" s="33"/>
      <c r="AE45" s="33"/>
      <c r="AF45" s="260"/>
      <c r="AG45" s="33"/>
      <c r="AH45" s="88"/>
      <c r="AI45" s="88">
        <f>COUNTIF(AI2:AI32,"1")+COUNTIF(AI2:AI32,"1,2")+COUNTIF(AI2:AI32,"1,3")</f>
        <v>0</v>
      </c>
      <c r="AJ45" s="37"/>
      <c r="AK45" s="37"/>
      <c r="AL45" s="37"/>
      <c r="AM45" s="260"/>
      <c r="AN45" s="37"/>
      <c r="AO45" s="89"/>
      <c r="AP45" s="89">
        <f>COUNTIF(AP2:AP32,"1")+COUNTIF(AP2:AP32,"1,2")+COUNTIF(AP2:AP32,"1,3")</f>
        <v>0</v>
      </c>
      <c r="AR45" s="259"/>
      <c r="AS45" s="259"/>
      <c r="AT45" s="259"/>
      <c r="AU45" s="259"/>
      <c r="AX45" s="259">
        <f>COUNTIF(AX2:AX32,"1")+COUNTIF(AX2:AX32,"1,2")+COUNTIF(AX2:AX32,"1,3")</f>
        <v>0</v>
      </c>
      <c r="AZ45" s="259"/>
      <c r="BA45" s="259"/>
      <c r="BE45" s="259">
        <f>COUNTIF(BE2:BE32,"1")+COUNTIF(BE2:BE32,"1,2")+COUNTIF(BE2:BE32,"1,3")</f>
        <v>0</v>
      </c>
      <c r="BG45" s="259"/>
      <c r="BH45" s="259"/>
      <c r="BL45" s="259">
        <f>COUNTIF(BL2:BL32,"1")+COUNTIF(BL2:BL32,"1,2")+COUNTIF(BL2:BL32,"1,3")</f>
        <v>0</v>
      </c>
      <c r="BN45" s="259"/>
      <c r="BO45" s="259"/>
      <c r="BQ45" s="38" t="s">
        <v>29</v>
      </c>
      <c r="BS45" s="259">
        <f>COUNTIF(BS2:BS32,"1")+COUNTIF(BS2:BS32,"1,2")+COUNTIF(BS2:BS32,"1,3")</f>
        <v>0</v>
      </c>
      <c r="BU45" s="259"/>
      <c r="BV45" s="259"/>
      <c r="BX45" s="38" t="s">
        <v>29</v>
      </c>
      <c r="BZ45" s="259">
        <f>COUNTIF(BZ2:BZ32,"1")+COUNTIF(BZ2:BZ32,"1,2")+COUNTIF(BZ2:BZ32,"1,3")</f>
        <v>2</v>
      </c>
      <c r="CB45" s="259"/>
      <c r="CC45" s="259"/>
      <c r="CE45" s="38" t="s">
        <v>29</v>
      </c>
      <c r="CG45" s="259">
        <f>COUNTIF(CG2:CG32,"1")+COUNTIF(CG2:CG32,"1,2")+COUNTIF(CG2:CG32,"1,3")</f>
        <v>11</v>
      </c>
    </row>
    <row r="46" spans="1:88" ht="45.75" customHeight="1" x14ac:dyDescent="0.3">
      <c r="B46" s="259"/>
      <c r="C46" s="259"/>
      <c r="G46" s="259">
        <f>COUNTIF(G2:G32,"2")+COUNTIF(G2:G32,"1,2")+COUNTIF(G2:G32,"2,3")</f>
        <v>0</v>
      </c>
      <c r="I46" s="259"/>
      <c r="J46" s="259"/>
      <c r="N46" s="259">
        <f>COUNTIF(N2:N32,"2")+COUNTIF(N2:N32,"1,2")+COUNTIF(N2:N32,"2,3")</f>
        <v>0</v>
      </c>
      <c r="P46" s="259"/>
      <c r="Q46" s="259"/>
      <c r="U46" s="259">
        <f>COUNTIF(U2:U32,"2")+COUNTIF(U2:U32,"1,2")+COUNTIF(U2:U32,"2,3")</f>
        <v>0</v>
      </c>
      <c r="W46" s="33"/>
      <c r="X46" s="33"/>
      <c r="Y46" s="260"/>
      <c r="Z46" s="33"/>
      <c r="AA46" s="88"/>
      <c r="AB46" s="88">
        <f>COUNTIF(AB2:AB32,"2")+COUNTIF(AB2:AB32,"1,2")+COUNTIF(AB2:AB32,"2,3")</f>
        <v>0</v>
      </c>
      <c r="AC46" s="36"/>
      <c r="AD46" s="33"/>
      <c r="AE46" s="33"/>
      <c r="AF46" s="260"/>
      <c r="AG46" s="33"/>
      <c r="AH46" s="88"/>
      <c r="AI46" s="88">
        <f>COUNTIF(AI2:AI32,"2")+COUNTIF(AI2:AI32,"1,2")+COUNTIF(AI2:AI32,"2,3")</f>
        <v>0</v>
      </c>
      <c r="AJ46" s="37"/>
      <c r="AK46" s="37"/>
      <c r="AL46" s="37"/>
      <c r="AM46" s="260"/>
      <c r="AN46" s="37"/>
      <c r="AO46" s="89"/>
      <c r="AP46" s="89">
        <f>COUNTIF(AP2:AP32,"2")+COUNTIF(AP2:AP32,"1,2")+COUNTIF(AP2:AP32,"2,3")</f>
        <v>0</v>
      </c>
      <c r="AR46" s="259"/>
      <c r="AS46" s="259"/>
      <c r="AT46" s="259"/>
      <c r="AU46" s="259"/>
      <c r="AX46" s="259">
        <f>COUNTIF(AX2:AX32,"2")+COUNTIF(AX2:AX32,"1,2")+COUNTIF(AX2:AX32,"2,3")</f>
        <v>0</v>
      </c>
      <c r="AZ46" s="259"/>
      <c r="BA46" s="259"/>
      <c r="BE46" s="259">
        <f>COUNTIF(BE2:BE32,"2")+COUNTIF(BE2:BE32,"1,2")+COUNTIF(BE2:BE32,"2,3")</f>
        <v>0</v>
      </c>
      <c r="BG46" s="259"/>
      <c r="BH46" s="259"/>
      <c r="BL46" s="259">
        <f>COUNTIF(BL2:BL32,"2")+COUNTIF(BL2:BL32,"1,2")+COUNTIF(BL2:BL32,"2,3")</f>
        <v>0</v>
      </c>
      <c r="BN46" s="259"/>
      <c r="BO46" s="259"/>
      <c r="BQ46" s="38"/>
      <c r="BS46" s="259">
        <f>COUNTIF(BS2:BS32,"2")+COUNTIF(BS2:BS32,"1,2")+COUNTIF(BS2:BS32,"2,3")</f>
        <v>0</v>
      </c>
      <c r="BU46" s="259"/>
      <c r="BV46" s="259"/>
      <c r="BX46" s="38"/>
      <c r="BZ46" s="259">
        <f>COUNTIF(BZ2:BZ32,"2")+COUNTIF(BZ2:BZ32,"1,2")+COUNTIF(BZ2:BZ32,"2,3")</f>
        <v>2</v>
      </c>
      <c r="CB46" s="259"/>
      <c r="CC46" s="259"/>
      <c r="CE46" s="38"/>
      <c r="CG46" s="259">
        <f>COUNTIF(CG2:CG32,"2")+COUNTIF(CG2:CG32,"1,2")+COUNTIF(CG2:CG32,"2,3")</f>
        <v>11</v>
      </c>
    </row>
    <row r="47" spans="1:88" ht="45.75" customHeight="1" x14ac:dyDescent="0.3">
      <c r="B47" s="259"/>
      <c r="C47" s="259"/>
      <c r="G47" s="259">
        <f>COUNTIF(G2:G32,"3")+COUNTIF(G2:G32,"1,3")+COUNTIF(G2:G32,"2,3")</f>
        <v>0</v>
      </c>
      <c r="I47" s="259"/>
      <c r="J47" s="259"/>
      <c r="N47" s="259">
        <f>COUNTIF(N2:N32,"3")+COUNTIF(N2:N32,"1,3")+COUNTIF(N2:N32,"2,3")</f>
        <v>0</v>
      </c>
      <c r="P47" s="259"/>
      <c r="Q47" s="259"/>
      <c r="U47" s="259">
        <f>COUNTIF(U2:U32,"3")+COUNTIF(U2:U32,"1,3")+COUNTIF(U2:U32,"2,3")</f>
        <v>0</v>
      </c>
      <c r="W47" s="33"/>
      <c r="X47" s="33"/>
      <c r="Y47" s="260"/>
      <c r="Z47" s="33"/>
      <c r="AA47" s="88"/>
      <c r="AB47" s="88">
        <f>COUNTIF(AB2:AB32,"3")+COUNTIF(AB2:AB32,"1,3")+COUNTIF(AB2:AB32,"2,3")</f>
        <v>0</v>
      </c>
      <c r="AC47" s="36"/>
      <c r="AD47" s="33"/>
      <c r="AE47" s="33"/>
      <c r="AF47" s="260"/>
      <c r="AG47" s="33"/>
      <c r="AH47" s="88"/>
      <c r="AI47" s="88">
        <f>COUNTIF(AI2:AI32,"3")+COUNTIF(AI2:AI32,"1,3")+COUNTIF(AI2:AI32,"2,3")</f>
        <v>0</v>
      </c>
      <c r="AJ47" s="37"/>
      <c r="AK47" s="37"/>
      <c r="AL47" s="37"/>
      <c r="AM47" s="260"/>
      <c r="AN47" s="37"/>
      <c r="AO47" s="89"/>
      <c r="AP47" s="89">
        <f>COUNTIF(AP2:AP32,"3")+COUNTIF(AP2:AP32,"1,3")+COUNTIF(AP2:AP32,"2,3")</f>
        <v>0</v>
      </c>
      <c r="AR47" s="259"/>
      <c r="AS47" s="259"/>
      <c r="AT47" s="259"/>
      <c r="AU47" s="259"/>
      <c r="AX47" s="259">
        <f>COUNTIF(AX2:AX32,"3")+COUNTIF(AX2:AX32,"1,3")+COUNTIF(AX2:AX32,"2,3")</f>
        <v>0</v>
      </c>
      <c r="AZ47" s="259"/>
      <c r="BA47" s="259"/>
      <c r="BE47" s="259">
        <f>COUNTIF(BE2:BE32,"3")+COUNTIF(BE2:BE32,"1,3")+COUNTIF(BE2:BE32,"2,3")</f>
        <v>0</v>
      </c>
      <c r="BG47" s="259"/>
      <c r="BH47" s="259"/>
      <c r="BL47" s="259">
        <f>COUNTIF(BL2:BL32,"3")+COUNTIF(BL2:BL32,"1,3")+COUNTIF(BL2:BL32,"2,3")</f>
        <v>0</v>
      </c>
      <c r="BN47" s="259"/>
      <c r="BO47" s="259"/>
      <c r="BQ47" s="38"/>
      <c r="BS47" s="259">
        <f>COUNTIF(BS2:BS32,"3")+COUNTIF(BS2:BS32,"1,3")+COUNTIF(BS2:BS32,"2,3")</f>
        <v>0</v>
      </c>
      <c r="BU47" s="259"/>
      <c r="BV47" s="259"/>
      <c r="BX47" s="38"/>
      <c r="BZ47" s="259">
        <f>COUNTIF(BZ2:BZ32,"3")+COUNTIF(BZ2:BZ32,"1,3")+COUNTIF(BZ2:BZ32,"2,3")</f>
        <v>0</v>
      </c>
      <c r="CB47" s="259"/>
      <c r="CC47" s="259"/>
      <c r="CE47" s="38"/>
      <c r="CG47" s="259">
        <f>COUNTIF(CG2:CG32,"3")+COUNTIF(CG2:CG32,"1,3")+COUNTIF(CG2:CG32,"2,3")</f>
        <v>0</v>
      </c>
    </row>
    <row r="48" spans="1:88" ht="45.75" customHeight="1" x14ac:dyDescent="0.3">
      <c r="B48" s="259"/>
      <c r="C48" s="259"/>
      <c r="E48" s="93" t="s">
        <v>28</v>
      </c>
      <c r="G48" s="259">
        <f>G44+G45</f>
        <v>11</v>
      </c>
      <c r="I48" s="259"/>
      <c r="J48" s="259"/>
      <c r="N48" s="259">
        <f>N44+N45</f>
        <v>16</v>
      </c>
      <c r="P48" s="259"/>
      <c r="Q48" s="259"/>
      <c r="U48" s="259">
        <f>U44+U45</f>
        <v>18</v>
      </c>
      <c r="W48" s="33"/>
      <c r="X48" s="33"/>
      <c r="Y48" s="260"/>
      <c r="Z48" s="34" t="s">
        <v>28</v>
      </c>
      <c r="AA48" s="88"/>
      <c r="AB48" s="88">
        <f>AB44+AB45</f>
        <v>10</v>
      </c>
      <c r="AC48" s="36"/>
      <c r="AD48" s="33"/>
      <c r="AE48" s="33"/>
      <c r="AF48" s="260"/>
      <c r="AG48" s="33"/>
      <c r="AH48" s="88"/>
      <c r="AI48" s="88">
        <f>AI44+AI45</f>
        <v>4</v>
      </c>
      <c r="AJ48" s="37"/>
      <c r="AK48" s="37"/>
      <c r="AL48" s="37"/>
      <c r="AM48" s="260"/>
      <c r="AN48" s="37"/>
      <c r="AO48" s="89"/>
      <c r="AP48" s="89">
        <f>AP44+AP45</f>
        <v>15</v>
      </c>
      <c r="AR48" s="259"/>
      <c r="AS48" s="259"/>
      <c r="AT48" s="259"/>
      <c r="AU48" s="259"/>
      <c r="AV48" s="38" t="s">
        <v>28</v>
      </c>
      <c r="AX48" s="259">
        <f>AX44+AX45</f>
        <v>19</v>
      </c>
      <c r="AZ48" s="259"/>
      <c r="BA48" s="259"/>
      <c r="BE48" s="259">
        <f>BE44+BE45</f>
        <v>18</v>
      </c>
      <c r="BG48" s="259"/>
      <c r="BH48" s="259"/>
      <c r="BL48" s="259">
        <f>BL44+BL45</f>
        <v>15</v>
      </c>
      <c r="BN48" s="259"/>
      <c r="BO48" s="259"/>
      <c r="BQ48" s="38" t="s">
        <v>28</v>
      </c>
      <c r="BS48" s="259">
        <f>BS44+BS45</f>
        <v>16</v>
      </c>
      <c r="BU48" s="259"/>
      <c r="BV48" s="259"/>
      <c r="BX48" s="38" t="s">
        <v>28</v>
      </c>
      <c r="BZ48" s="259">
        <f>BZ44+BZ45</f>
        <v>18</v>
      </c>
      <c r="CB48" s="259"/>
      <c r="CC48" s="259"/>
      <c r="CE48" s="38" t="s">
        <v>28</v>
      </c>
      <c r="CG48" s="259">
        <f>CG44+CG45</f>
        <v>14</v>
      </c>
      <c r="CJ48" s="18">
        <f>G48+N48+U48+AB48+AI48+AP48+AX48+BE48+BL48+BS48+BZ48+CG48</f>
        <v>174</v>
      </c>
    </row>
    <row r="49" spans="1:88" ht="45.75" customHeight="1" x14ac:dyDescent="0.3">
      <c r="B49" s="259"/>
      <c r="C49" s="259"/>
      <c r="E49" s="93" t="s">
        <v>19</v>
      </c>
      <c r="G49" s="259">
        <f>G44+G46</f>
        <v>11</v>
      </c>
      <c r="I49" s="259"/>
      <c r="J49" s="259"/>
      <c r="N49" s="259">
        <f>N44+N46</f>
        <v>16</v>
      </c>
      <c r="P49" s="259"/>
      <c r="Q49" s="259"/>
      <c r="U49" s="259">
        <f>U44+U46</f>
        <v>18</v>
      </c>
      <c r="Z49" s="34" t="s">
        <v>19</v>
      </c>
      <c r="AA49" s="88"/>
      <c r="AB49" s="259">
        <f>AB44+AB46</f>
        <v>10</v>
      </c>
      <c r="AI49" s="259">
        <f>AI44+AI46</f>
        <v>4</v>
      </c>
      <c r="AP49" s="259">
        <f>AP44+AP46</f>
        <v>15</v>
      </c>
      <c r="AR49" s="259"/>
      <c r="AS49" s="259"/>
      <c r="AT49" s="259"/>
      <c r="AU49" s="259"/>
      <c r="AV49" s="38" t="s">
        <v>19</v>
      </c>
      <c r="AX49" s="259">
        <f>AX44+AX46</f>
        <v>19</v>
      </c>
      <c r="AZ49" s="259"/>
      <c r="BA49" s="259"/>
      <c r="BE49" s="259">
        <f>BE44+BE46</f>
        <v>18</v>
      </c>
      <c r="BG49" s="259"/>
      <c r="BH49" s="259"/>
      <c r="BL49" s="259">
        <f>BL44+BL46</f>
        <v>15</v>
      </c>
      <c r="BM49" s="660" t="s">
        <v>23</v>
      </c>
      <c r="BN49" s="660"/>
      <c r="BO49" s="50">
        <f>SUM(D38:AB38)</f>
        <v>68</v>
      </c>
      <c r="BQ49" s="38" t="s">
        <v>19</v>
      </c>
      <c r="BS49" s="259">
        <f>BS44+BS46</f>
        <v>16</v>
      </c>
      <c r="BU49" s="259"/>
      <c r="BV49" s="259"/>
      <c r="BX49" s="38" t="s">
        <v>19</v>
      </c>
      <c r="BZ49" s="259">
        <f>BZ44+BZ46</f>
        <v>18</v>
      </c>
      <c r="CB49" s="259"/>
      <c r="CC49" s="259"/>
      <c r="CE49" s="38" t="s">
        <v>19</v>
      </c>
      <c r="CG49" s="259">
        <f>CG44+CG46</f>
        <v>14</v>
      </c>
      <c r="CJ49" s="18">
        <f>G49+N49+U49+AB49+AI49+AP49+AX49+BE49+BL49+BS49+BZ49+CG49</f>
        <v>174</v>
      </c>
    </row>
    <row r="50" spans="1:88" ht="45.75" customHeight="1" x14ac:dyDescent="0.3">
      <c r="B50" s="259"/>
      <c r="C50" s="259"/>
      <c r="E50" s="93" t="s">
        <v>20</v>
      </c>
      <c r="G50" s="259">
        <f>G44+G47</f>
        <v>11</v>
      </c>
      <c r="I50" s="259"/>
      <c r="J50" s="259"/>
      <c r="N50" s="259">
        <f>N44+N47</f>
        <v>16</v>
      </c>
      <c r="P50" s="259"/>
      <c r="Q50" s="259"/>
      <c r="U50" s="259">
        <f>U44+U47</f>
        <v>18</v>
      </c>
      <c r="W50" s="259"/>
      <c r="Z50" s="34" t="s">
        <v>20</v>
      </c>
      <c r="AA50" s="88"/>
      <c r="AB50" s="259">
        <f>AB44+AB47</f>
        <v>10</v>
      </c>
      <c r="AD50" s="259"/>
      <c r="AE50" s="259"/>
      <c r="AI50" s="259">
        <f>AI44+AI47</f>
        <v>4</v>
      </c>
      <c r="AK50" s="259"/>
      <c r="AL50" s="259"/>
      <c r="AP50" s="259">
        <f>AP44+AP47</f>
        <v>15</v>
      </c>
      <c r="AR50" s="259"/>
      <c r="AS50" s="259"/>
      <c r="AT50" s="259"/>
      <c r="AU50" s="259"/>
      <c r="AV50" s="38" t="s">
        <v>20</v>
      </c>
      <c r="AX50" s="259">
        <f>AX44+AX47</f>
        <v>19</v>
      </c>
      <c r="AZ50" s="259"/>
      <c r="BA50" s="259"/>
      <c r="BE50" s="259">
        <f>BE44+BE47</f>
        <v>18</v>
      </c>
      <c r="BG50" s="259"/>
      <c r="BH50" s="259"/>
      <c r="BL50" s="259">
        <f>BL44+BL47</f>
        <v>15</v>
      </c>
      <c r="BM50" s="660" t="s">
        <v>24</v>
      </c>
      <c r="BN50" s="660"/>
      <c r="BO50" s="259">
        <f>SUM(AC38:BL38)</f>
        <v>81</v>
      </c>
      <c r="BQ50" s="38" t="s">
        <v>20</v>
      </c>
      <c r="BS50" s="259">
        <f>BS44+BS47</f>
        <v>16</v>
      </c>
      <c r="BU50" s="259"/>
      <c r="BV50" s="259"/>
      <c r="BX50" s="38" t="s">
        <v>20</v>
      </c>
      <c r="BZ50" s="259">
        <f>BZ44+BZ47</f>
        <v>16</v>
      </c>
      <c r="CB50" s="259"/>
      <c r="CC50" s="259"/>
      <c r="CE50" s="38" t="s">
        <v>20</v>
      </c>
      <c r="CG50" s="259">
        <f>CG44+CG47</f>
        <v>3</v>
      </c>
      <c r="CJ50" s="18">
        <f>G50+N50+U50+AB50+AI50+AP50+AX50+BE50+BL50+BS50+BZ50+CG50</f>
        <v>161</v>
      </c>
    </row>
    <row r="51" spans="1:88" ht="45.75" customHeight="1" x14ac:dyDescent="0.3">
      <c r="B51" s="259"/>
      <c r="C51" s="259"/>
      <c r="I51" s="259"/>
      <c r="J51" s="259"/>
      <c r="P51" s="259"/>
      <c r="Q51" s="259"/>
      <c r="W51" s="259"/>
      <c r="X51" s="259">
        <f>SUM('1学期行事'!X38:AM38)</f>
        <v>37</v>
      </c>
      <c r="Y51" s="50">
        <f>SUM(X51,X38)</f>
        <v>51</v>
      </c>
      <c r="AD51" s="259" t="e">
        <f>SUM(#REF!,AG38)</f>
        <v>#REF!</v>
      </c>
      <c r="AE51" s="259"/>
      <c r="AK51" s="259"/>
      <c r="AL51" s="259"/>
      <c r="AR51" s="259"/>
      <c r="AS51" s="259"/>
      <c r="AT51" s="259"/>
      <c r="AU51" s="259"/>
      <c r="AZ51" s="259"/>
      <c r="BA51" s="259"/>
      <c r="BG51" s="259"/>
      <c r="BH51" s="259"/>
      <c r="BM51" s="660" t="s">
        <v>25</v>
      </c>
      <c r="BN51" s="660"/>
      <c r="BO51" s="259">
        <f>SUM(BO38:CF38)</f>
        <v>51</v>
      </c>
      <c r="BP51" s="50">
        <f>BO51-10</f>
        <v>41</v>
      </c>
      <c r="BU51" s="259"/>
      <c r="BV51" s="259"/>
      <c r="CB51" s="259"/>
      <c r="CC51" s="259"/>
    </row>
    <row r="52" spans="1:88" ht="45.75" customHeight="1" x14ac:dyDescent="0.3">
      <c r="G52" s="259">
        <f>COUNTIF(G2:G32,"給")+COUNTIF(G2:G32,"1")+COUNTIF(G2:G32,"2")+COUNTIF(G2:G32,"3")+COUNTIF(G2:G32,"1,3")+COUNTIF(G2:G32,"1,2")+COUNTIF(G2:G32,"2,3")</f>
        <v>11</v>
      </c>
      <c r="N52" s="259">
        <f>COUNTIF(N2:N32,"給")+COUNTIF(N2:N32,"1")+COUNTIF(N2:N32,"2")+COUNTIF(N2:N32,"3")+COUNTIF(N2:N32,"1,3")+COUNTIF(N2:N32,"1,2")+COUNTIF(N2:N32,"2,3")</f>
        <v>16</v>
      </c>
      <c r="U52" s="259">
        <f>COUNTIF(U2:U32,"給")+COUNTIF(U2:U32,"1")+COUNTIF(U2:U32,"2")+COUNTIF(U2:U32,"3")+COUNTIF(U2:U32,"1,3")+COUNTIF(U2:U32,"1,2")+COUNTIF(U2:U32,"2,3")</f>
        <v>18</v>
      </c>
      <c r="W52" s="259"/>
      <c r="X52" s="259"/>
      <c r="AB52" s="259">
        <f>COUNTIF(AB2:AB32,"給")+COUNTIF(AB2:AB32,"1")+COUNTIF(AB2:AB32,"2")+COUNTIF(AB2:AB32,"3")+COUNTIF(AB2:AB32,"1,3")+COUNTIF(AB2:AB32,"1,2")+COUNTIF(AB2:AB32,"2,3")</f>
        <v>10</v>
      </c>
      <c r="AD52" s="259"/>
      <c r="AE52" s="259"/>
      <c r="AI52" s="259">
        <f>COUNTIF(AI2:AI32,"給")+COUNTIF(AI2:AI32,"1")+COUNTIF(AI2:AI32,"2")+COUNTIF(AI2:AI32,"3")+COUNTIF(AI2:AI32,"1,3")+COUNTIF(AI2:AI32,"1,2")+COUNTIF(AI2:AI32,"2,3")</f>
        <v>4</v>
      </c>
      <c r="AK52" s="259"/>
      <c r="AL52" s="259"/>
      <c r="AP52" s="259">
        <f>COUNTIF(AP2:AP32,"給")+COUNTIF(AP2:AP32,"1")+COUNTIF(AP2:AP32,"2")+COUNTIF(AP2:AP32,"3")+COUNTIF(AP2:AP32,"1,3")+COUNTIF(AP2:AP32,"1,2")+COUNTIF(AP2:AP32,"2,3")</f>
        <v>15</v>
      </c>
      <c r="AX52" s="259">
        <f>COUNTIF(AX2:AX32,"給")+COUNTIF(AX2:AX32,"1")+COUNTIF(AX2:AX32,"2")+COUNTIF(AX2:AX32,"3")+COUNTIF(AX2:AX32,"1,3")+COUNTIF(AX2:AX32,"1,2")+COUNTIF(AX2:AX32,"2,3")</f>
        <v>19</v>
      </c>
      <c r="BE52" s="259">
        <f>COUNTIF(BE2:BE32,"給")+COUNTIF(BE2:BE32,"1")+COUNTIF(BE2:BE32,"2")+COUNTIF(BE2:BE32,"3")+COUNTIF(BE2:BE32,"1,3")+COUNTIF(BE2:BE32,"1,2")+COUNTIF(BE2:BE32,"2,3")</f>
        <v>18</v>
      </c>
      <c r="BL52" s="259">
        <f>COUNTIF(BL2:BL32,"給")+COUNTIF(BL2:BL32,"1")+COUNTIF(BL2:BL32,"2")+COUNTIF(BL2:BL32,"3")+COUNTIF(BL2:BL32,"1,3")+COUNTIF(BL2:BL32,"1,2")+COUNTIF(BL2:BL32,"2,3")</f>
        <v>15</v>
      </c>
      <c r="BM52" s="660" t="s">
        <v>13</v>
      </c>
      <c r="BN52" s="660"/>
      <c r="BO52" s="18">
        <f>SUM(BO49:BO51)</f>
        <v>200</v>
      </c>
      <c r="BP52" s="50">
        <f>SUM(BO49:BO50,BP51)</f>
        <v>190</v>
      </c>
      <c r="BS52" s="259">
        <f>COUNTIF(BS2:BS32,"給")+COUNTIF(BS2:BS32,"1")+COUNTIF(BS2:BS32,"2")+COUNTIF(BS2:BS32,"3")+COUNTIF(BS2:BS32,"1,3")+COUNTIF(BS2:BS32,"1,2")+COUNTIF(BS2:BS32,"2,3")</f>
        <v>16</v>
      </c>
      <c r="BZ52" s="259">
        <f>COUNTIF(BZ2:BZ32,"給")+COUNTIF(BZ2:BZ32,"1")+COUNTIF(BZ2:BZ32,"2")+COUNTIF(BZ2:BZ32,"3")+COUNTIF(BZ2:BZ32,"1,3")+COUNTIF(BZ2:BZ32,"1,2")+COUNTIF(BZ2:BZ32,"2,3")</f>
        <v>18</v>
      </c>
      <c r="CG52" s="259">
        <f>COUNTIF(CG2:CG32,"給")+COUNTIF(CG2:CG32,"1")+COUNTIF(CG2:CG32,"2")+COUNTIF(CG2:CG32,"3")+COUNTIF(CG2:CG32,"1,3")+COUNTIF(CG2:CG32,"1,2")+COUNTIF(CG2:CG32,"2,3")</f>
        <v>14</v>
      </c>
    </row>
    <row r="53" spans="1:88" ht="45.75" customHeight="1" x14ac:dyDescent="0.3">
      <c r="A53" s="660" t="s">
        <v>32</v>
      </c>
      <c r="B53" s="660"/>
      <c r="C53" s="660"/>
      <c r="D53" s="659">
        <f>COUNTIF(E2:E32,"*職員会議*")</f>
        <v>3</v>
      </c>
      <c r="E53" s="659"/>
      <c r="F53" s="260"/>
      <c r="G53" s="90"/>
      <c r="L53" s="659">
        <f>COUNTIF(L2:L32,"*職員会議*")</f>
        <v>1</v>
      </c>
      <c r="M53" s="659"/>
      <c r="N53" s="659"/>
      <c r="S53" s="659">
        <f>COUNTIF(S2:S32,"職員会議*")</f>
        <v>0</v>
      </c>
      <c r="T53" s="659"/>
      <c r="U53" s="659"/>
      <c r="V53" s="18">
        <f>SUM(D53:U53)</f>
        <v>4</v>
      </c>
      <c r="W53" s="660"/>
      <c r="X53" s="660"/>
      <c r="Z53" s="259">
        <f>COUNTIF(Z2:Z32,"*職員会議*")</f>
        <v>0</v>
      </c>
      <c r="AD53" s="259"/>
      <c r="AE53" s="259"/>
      <c r="AG53" s="259">
        <f>COUNTIF(AG2:AG32,"*職員会議*")</f>
        <v>1</v>
      </c>
      <c r="AJ53" s="660"/>
      <c r="AK53" s="660"/>
      <c r="AL53" s="259"/>
      <c r="AN53" s="259">
        <f>COUNTIF(AN2:AN32,"*職員会議*")</f>
        <v>1</v>
      </c>
      <c r="AQ53" s="18">
        <f>SUM(AD53:AN53)</f>
        <v>2</v>
      </c>
      <c r="AV53" s="259">
        <f>COUNTIF(AV2:AV32,"*職員会議*")</f>
        <v>1</v>
      </c>
      <c r="AY53" s="259"/>
      <c r="AZ53" s="259"/>
      <c r="BA53" s="259"/>
      <c r="BC53" s="259">
        <f>COUNTIF(BC2:BC32,"*職員会議*")</f>
        <v>1</v>
      </c>
      <c r="BF53" s="660"/>
      <c r="BG53" s="660"/>
      <c r="BH53" s="259"/>
      <c r="BJ53" s="259">
        <f>COUNTIF(BJ2:BJ32,"*職員会議*")</f>
        <v>0</v>
      </c>
      <c r="BM53" s="660" t="s">
        <v>32</v>
      </c>
      <c r="BN53" s="660"/>
      <c r="BO53" s="660"/>
      <c r="BQ53" s="259">
        <f>COUNTIF(BQ2:BQ32,"*職員会議*")</f>
        <v>1</v>
      </c>
      <c r="BT53" s="259"/>
      <c r="BU53" s="259"/>
      <c r="BV53" s="259"/>
      <c r="BX53" s="259">
        <f>COUNTIF(BX2:BX32,"*職員会議*")</f>
        <v>1</v>
      </c>
      <c r="CA53" s="660"/>
      <c r="CB53" s="660"/>
      <c r="CC53" s="259"/>
      <c r="CE53" s="259">
        <f>COUNTIF(CE2:CE32,"*職員会議*")</f>
        <v>1</v>
      </c>
      <c r="CH53" s="18">
        <f>SUM(BQ53:CE53)</f>
        <v>3</v>
      </c>
    </row>
    <row r="54" spans="1:88" ht="45.75" customHeight="1" x14ac:dyDescent="0.3">
      <c r="A54" s="660" t="s">
        <v>33</v>
      </c>
      <c r="B54" s="660"/>
      <c r="C54" s="660"/>
      <c r="E54" s="94">
        <f>COUNTIF(E2:E32,"*学年部会*")</f>
        <v>5</v>
      </c>
      <c r="L54" s="259">
        <f>COUNTIF(L2:L32,"*学年部会*")</f>
        <v>1</v>
      </c>
      <c r="S54" s="259">
        <f>COUNTIF(S2:S32,"*学年部会*")</f>
        <v>1</v>
      </c>
      <c r="V54" s="18">
        <f>SUM(D54:U54)</f>
        <v>7</v>
      </c>
      <c r="W54" s="660"/>
      <c r="X54" s="660"/>
      <c r="Z54" s="259">
        <f>COUNTIF(Z2:Z32,"*学年部会*")</f>
        <v>0</v>
      </c>
      <c r="AG54" s="259">
        <f>COUNTIF(AG2:AG32,"*学年部会*")</f>
        <v>1</v>
      </c>
      <c r="AN54" s="259">
        <f>COUNTIF(AN2:AN32,"*学年部会*")</f>
        <v>1</v>
      </c>
      <c r="AQ54" s="18">
        <f>SUM(AD54:AN54)</f>
        <v>2</v>
      </c>
      <c r="AV54" s="259">
        <f>COUNTIF(AV2:AV32,"*学年部会*")</f>
        <v>1</v>
      </c>
      <c r="BC54" s="259">
        <f>COUNTIF(BC2:BC32,"*学年部会*")</f>
        <v>1</v>
      </c>
      <c r="BJ54" s="259">
        <f>COUNTIF(BJ2:BJ32,"*学年部会*")</f>
        <v>0</v>
      </c>
      <c r="BM54" s="660" t="s">
        <v>33</v>
      </c>
      <c r="BN54" s="660"/>
      <c r="BO54" s="660"/>
      <c r="BQ54" s="259">
        <f>COUNTIF(BQ2:BQ32,"*学年部会*")</f>
        <v>1</v>
      </c>
      <c r="BX54" s="259">
        <f>COUNTIF(BX2:BX32,"*学年部会*")</f>
        <v>1</v>
      </c>
      <c r="CA54" s="660"/>
      <c r="CB54" s="660"/>
      <c r="CE54" s="259">
        <f>COUNTIF(CE2:CE32,"*学年部会*")</f>
        <v>2</v>
      </c>
      <c r="CH54" s="18">
        <f>SUM(BQ54:CE54)</f>
        <v>4</v>
      </c>
    </row>
    <row r="55" spans="1:88" ht="45.75" customHeight="1" x14ac:dyDescent="0.3">
      <c r="CA55" s="660"/>
      <c r="CB55" s="660"/>
    </row>
    <row r="63" spans="1:88" ht="45.75" customHeight="1" x14ac:dyDescent="0.3"/>
  </sheetData>
  <mergeCells count="170">
    <mergeCell ref="CA55:CB55"/>
    <mergeCell ref="CA53:CB53"/>
    <mergeCell ref="A54:C54"/>
    <mergeCell ref="W54:X54"/>
    <mergeCell ref="BM54:BO54"/>
    <mergeCell ref="CA54:CB54"/>
    <mergeCell ref="BM51:BN51"/>
    <mergeCell ref="BM52:BN52"/>
    <mergeCell ref="A53:C53"/>
    <mergeCell ref="D53:E53"/>
    <mergeCell ref="L53:N53"/>
    <mergeCell ref="S53:U53"/>
    <mergeCell ref="W53:X53"/>
    <mergeCell ref="AJ53:AK53"/>
    <mergeCell ref="BF53:BG53"/>
    <mergeCell ref="BM53:BO53"/>
    <mergeCell ref="A43:U43"/>
    <mergeCell ref="AD43:AP43"/>
    <mergeCell ref="BM43:CG43"/>
    <mergeCell ref="BM49:BN49"/>
    <mergeCell ref="BM50:BN50"/>
    <mergeCell ref="CA41:CF41"/>
    <mergeCell ref="A42:U42"/>
    <mergeCell ref="V42:AB42"/>
    <mergeCell ref="AC42:AP42"/>
    <mergeCell ref="AR42:BL42"/>
    <mergeCell ref="BM42:CG42"/>
    <mergeCell ref="CA40:CF40"/>
    <mergeCell ref="A41:B41"/>
    <mergeCell ref="D41:E41"/>
    <mergeCell ref="H41:L41"/>
    <mergeCell ref="O41:S41"/>
    <mergeCell ref="V41:W41"/>
    <mergeCell ref="X41:AB41"/>
    <mergeCell ref="AC41:AG41"/>
    <mergeCell ref="AJ41:AN41"/>
    <mergeCell ref="AQ41:AR41"/>
    <mergeCell ref="AV41:AX41"/>
    <mergeCell ref="AY41:BC41"/>
    <mergeCell ref="BF41:BK41"/>
    <mergeCell ref="BM41:BN41"/>
    <mergeCell ref="BO41:BS41"/>
    <mergeCell ref="BT41:BX41"/>
    <mergeCell ref="AY40:BC40"/>
    <mergeCell ref="BF40:BK40"/>
    <mergeCell ref="BM40:BN40"/>
    <mergeCell ref="BO40:BS40"/>
    <mergeCell ref="BT40:BX40"/>
    <mergeCell ref="X40:AB40"/>
    <mergeCell ref="AC40:AG40"/>
    <mergeCell ref="AJ40:AN40"/>
    <mergeCell ref="CA38:CF38"/>
    <mergeCell ref="D39:E39"/>
    <mergeCell ref="H39:L39"/>
    <mergeCell ref="O39:S39"/>
    <mergeCell ref="X39:AB39"/>
    <mergeCell ref="AC39:AG39"/>
    <mergeCell ref="AJ39:AN39"/>
    <mergeCell ref="AT39:AX39"/>
    <mergeCell ref="AY39:BC39"/>
    <mergeCell ref="BF39:BK39"/>
    <mergeCell ref="BO39:BS39"/>
    <mergeCell ref="BT39:BX39"/>
    <mergeCell ref="CA39:CF39"/>
    <mergeCell ref="AY38:BC38"/>
    <mergeCell ref="BF38:BK38"/>
    <mergeCell ref="BM38:BN39"/>
    <mergeCell ref="BO38:BS38"/>
    <mergeCell ref="BT38:BX38"/>
    <mergeCell ref="AQ40:AR40"/>
    <mergeCell ref="AV40:AX40"/>
    <mergeCell ref="A40:B40"/>
    <mergeCell ref="D40:E40"/>
    <mergeCell ref="H40:L40"/>
    <mergeCell ref="O40:S40"/>
    <mergeCell ref="V40:W40"/>
    <mergeCell ref="X38:AB38"/>
    <mergeCell ref="AC38:AG38"/>
    <mergeCell ref="AJ38:AN38"/>
    <mergeCell ref="AQ38:AR39"/>
    <mergeCell ref="AT38:AX38"/>
    <mergeCell ref="A38:B39"/>
    <mergeCell ref="D38:E38"/>
    <mergeCell ref="H38:L38"/>
    <mergeCell ref="O38:S38"/>
    <mergeCell ref="V38:W39"/>
    <mergeCell ref="A36:B37"/>
    <mergeCell ref="D36:E36"/>
    <mergeCell ref="H36:L36"/>
    <mergeCell ref="O36:S36"/>
    <mergeCell ref="V36:W37"/>
    <mergeCell ref="CA36:CF36"/>
    <mergeCell ref="D37:E37"/>
    <mergeCell ref="H37:L37"/>
    <mergeCell ref="O37:S37"/>
    <mergeCell ref="X37:AB37"/>
    <mergeCell ref="X36:AB36"/>
    <mergeCell ref="AC36:AG36"/>
    <mergeCell ref="AJ36:AN36"/>
    <mergeCell ref="AQ36:AR37"/>
    <mergeCell ref="AT36:AX36"/>
    <mergeCell ref="AC37:AG37"/>
    <mergeCell ref="AJ37:AN37"/>
    <mergeCell ref="AT37:AX37"/>
    <mergeCell ref="AY37:BC37"/>
    <mergeCell ref="BF37:BK37"/>
    <mergeCell ref="BO37:BS37"/>
    <mergeCell ref="BT37:BX37"/>
    <mergeCell ref="CA37:CF37"/>
    <mergeCell ref="AY36:BC36"/>
    <mergeCell ref="BF36:BK36"/>
    <mergeCell ref="BM36:BN37"/>
    <mergeCell ref="BO36:BS36"/>
    <mergeCell ref="BT36:BX36"/>
    <mergeCell ref="BT34:BX34"/>
    <mergeCell ref="CA34:CF34"/>
    <mergeCell ref="D35:E35"/>
    <mergeCell ref="H35:L35"/>
    <mergeCell ref="O35:S35"/>
    <mergeCell ref="X35:AB35"/>
    <mergeCell ref="AC35:AG35"/>
    <mergeCell ref="AJ35:AN35"/>
    <mergeCell ref="AT35:AX35"/>
    <mergeCell ref="AY35:BC35"/>
    <mergeCell ref="BF35:BK35"/>
    <mergeCell ref="BO35:BS35"/>
    <mergeCell ref="BT35:BX35"/>
    <mergeCell ref="CA35:CF35"/>
    <mergeCell ref="BT33:BZ33"/>
    <mergeCell ref="CA33:CG33"/>
    <mergeCell ref="A34:B35"/>
    <mergeCell ref="D34:E34"/>
    <mergeCell ref="H34:L34"/>
    <mergeCell ref="O34:S34"/>
    <mergeCell ref="V34:W35"/>
    <mergeCell ref="X34:AB34"/>
    <mergeCell ref="AC34:AG34"/>
    <mergeCell ref="AJ34:AN34"/>
    <mergeCell ref="AQ34:AR35"/>
    <mergeCell ref="AT34:AX34"/>
    <mergeCell ref="AY34:BC34"/>
    <mergeCell ref="BF34:BK34"/>
    <mergeCell ref="BM34:BN35"/>
    <mergeCell ref="BO34:BS34"/>
    <mergeCell ref="AC33:AI33"/>
    <mergeCell ref="AJ33:AP33"/>
    <mergeCell ref="AQ33:AX33"/>
    <mergeCell ref="AY33:BE33"/>
    <mergeCell ref="BM33:BS33"/>
    <mergeCell ref="A33:B33"/>
    <mergeCell ref="D33:G33"/>
    <mergeCell ref="H33:N33"/>
    <mergeCell ref="O33:U33"/>
    <mergeCell ref="V33:AB33"/>
    <mergeCell ref="A32:G32"/>
    <mergeCell ref="O32:U32"/>
    <mergeCell ref="AJ32:AP32"/>
    <mergeCell ref="AY32:BE32"/>
    <mergeCell ref="AQ1:AX1"/>
    <mergeCell ref="AY1:BE1"/>
    <mergeCell ref="BF1:BL1"/>
    <mergeCell ref="BM1:BS1"/>
    <mergeCell ref="BT1:BZ1"/>
    <mergeCell ref="CA1:CH1"/>
    <mergeCell ref="A1:G1"/>
    <mergeCell ref="H1:N1"/>
    <mergeCell ref="O1:U1"/>
    <mergeCell ref="V1:AC1"/>
    <mergeCell ref="AD1:AI1"/>
    <mergeCell ref="AJ1:AP1"/>
  </mergeCells>
  <phoneticPr fontId="1"/>
  <conditionalFormatting sqref="BX18 BQ25:BQ28 BX3:BY6 BX20 BX7">
    <cfRule type="cellIs" dxfId="3" priority="4" stopIfTrue="1" operator="equal">
      <formula>0</formula>
    </cfRule>
  </conditionalFormatting>
  <conditionalFormatting sqref="BJ3">
    <cfRule type="cellIs" dxfId="2" priority="3" stopIfTrue="1" operator="equal">
      <formula>0</formula>
    </cfRule>
  </conditionalFormatting>
  <conditionalFormatting sqref="BX19">
    <cfRule type="cellIs" dxfId="1" priority="2" stopIfTrue="1" operator="equal">
      <formula>0</formula>
    </cfRule>
  </conditionalFormatting>
  <conditionalFormatting sqref="BQ32">
    <cfRule type="cellIs" dxfId="0" priority="1" stopIfTrue="1" operator="equal">
      <formula>0</formula>
    </cfRule>
  </conditionalFormatting>
  <pageMargins left="0.7" right="0.7" top="0.75" bottom="0.75" header="0.3" footer="0.3"/>
  <pageSetup paperSize="9" scale="48" fitToWidth="0" orientation="portrait" r:id="rId1"/>
  <headerFooter>
    <oddHeader>&amp;C&amp;12平成３１年度　岩沼中学校　年間行事予定　案　（4月１日版）</oddHeader>
  </headerFooter>
  <colBreaks count="3" manualBreakCount="3">
    <brk id="21" max="1048575" man="1"/>
    <brk id="42" max="1048575" man="1"/>
    <brk id="64" max="1048575" man="1"/>
  </colBreaks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5</vt:i4>
      </vt:variant>
      <vt:variant>
        <vt:lpstr>名前付き一覧</vt:lpstr>
      </vt:variant>
      <vt:variant>
        <vt:i4>4</vt:i4>
      </vt:variant>
    </vt:vector>
  </HeadingPairs>
  <TitlesOfParts>
    <vt:vector size="9" baseType="lpstr">
      <vt:lpstr>保護者用R4</vt:lpstr>
      <vt:lpstr>1学期行事</vt:lpstr>
      <vt:lpstr>給食回数</vt:lpstr>
      <vt:lpstr>Sheet1</vt:lpstr>
      <vt:lpstr>保護者用</vt:lpstr>
      <vt:lpstr>'1学期行事'!Print_Area</vt:lpstr>
      <vt:lpstr>給食回数!Print_Area</vt:lpstr>
      <vt:lpstr>保護者用!Print_Area</vt:lpstr>
      <vt:lpstr>保護者用R4!Print_Area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nagasawa</dc:creator>
  <cp:lastModifiedBy>小山 秀和</cp:lastModifiedBy>
  <cp:lastPrinted>2022-04-13T05:11:21Z</cp:lastPrinted>
  <dcterms:created xsi:type="dcterms:W3CDTF">1999-04-07T13:12:08Z</dcterms:created>
  <dcterms:modified xsi:type="dcterms:W3CDTF">2022-04-24T23:27:15Z</dcterms:modified>
</cp:coreProperties>
</file>